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Pol'!$A$1:$U$279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7"/>
  <c r="I62"/>
  <c r="I61"/>
  <c r="I60"/>
  <c r="I59"/>
  <c r="I56"/>
  <c r="I55"/>
  <c r="I54"/>
  <c r="I53"/>
  <c r="I52"/>
  <c r="I51"/>
  <c r="I50"/>
  <c r="I49"/>
  <c r="I48"/>
  <c r="I47"/>
  <c r="AD269" i="12"/>
  <c r="G39" i="1" s="1"/>
  <c r="G40" s="1"/>
  <c r="G25" s="1"/>
  <c r="G26" s="1"/>
  <c r="BA177" i="12"/>
  <c r="BA175"/>
  <c r="BA172"/>
  <c r="BA171"/>
  <c r="BA170"/>
  <c r="BA169"/>
  <c r="BA166"/>
  <c r="BA165"/>
  <c r="BA164"/>
  <c r="BA162"/>
  <c r="BA161"/>
  <c r="BA160"/>
  <c r="G9"/>
  <c r="M9" s="1"/>
  <c r="I9"/>
  <c r="I8" s="1"/>
  <c r="K9"/>
  <c r="K8" s="1"/>
  <c r="O9"/>
  <c r="O8" s="1"/>
  <c r="Q9"/>
  <c r="Q8" s="1"/>
  <c r="U9"/>
  <c r="U8" s="1"/>
  <c r="G10"/>
  <c r="I10"/>
  <c r="K10"/>
  <c r="M10"/>
  <c r="O10"/>
  <c r="Q10"/>
  <c r="U10"/>
  <c r="G11"/>
  <c r="M11" s="1"/>
  <c r="I11"/>
  <c r="K11"/>
  <c r="O11"/>
  <c r="Q11"/>
  <c r="U11"/>
  <c r="G12"/>
  <c r="I12"/>
  <c r="K12"/>
  <c r="M12"/>
  <c r="O12"/>
  <c r="Q12"/>
  <c r="U12"/>
  <c r="G14"/>
  <c r="M14" s="1"/>
  <c r="I14"/>
  <c r="K14"/>
  <c r="O14"/>
  <c r="Q14"/>
  <c r="U14"/>
  <c r="G16"/>
  <c r="I16"/>
  <c r="K16"/>
  <c r="M16"/>
  <c r="O16"/>
  <c r="Q16"/>
  <c r="U16"/>
  <c r="G18"/>
  <c r="M18" s="1"/>
  <c r="I18"/>
  <c r="K18"/>
  <c r="O18"/>
  <c r="Q18"/>
  <c r="U18"/>
  <c r="G22"/>
  <c r="I22"/>
  <c r="K22"/>
  <c r="M22"/>
  <c r="O22"/>
  <c r="Q22"/>
  <c r="U22"/>
  <c r="G24"/>
  <c r="M24" s="1"/>
  <c r="I24"/>
  <c r="K24"/>
  <c r="O24"/>
  <c r="Q24"/>
  <c r="U24"/>
  <c r="G26"/>
  <c r="I26"/>
  <c r="K26"/>
  <c r="M26"/>
  <c r="O26"/>
  <c r="Q26"/>
  <c r="U26"/>
  <c r="G29"/>
  <c r="M29" s="1"/>
  <c r="I29"/>
  <c r="K29"/>
  <c r="O29"/>
  <c r="Q29"/>
  <c r="U29"/>
  <c r="G31"/>
  <c r="I31"/>
  <c r="K31"/>
  <c r="M31"/>
  <c r="O31"/>
  <c r="Q31"/>
  <c r="U31"/>
  <c r="G35"/>
  <c r="I35"/>
  <c r="I34" s="1"/>
  <c r="K35"/>
  <c r="M35"/>
  <c r="O35"/>
  <c r="Q35"/>
  <c r="Q34" s="1"/>
  <c r="U35"/>
  <c r="G37"/>
  <c r="M37" s="1"/>
  <c r="I37"/>
  <c r="K37"/>
  <c r="K34" s="1"/>
  <c r="O37"/>
  <c r="Q37"/>
  <c r="U37"/>
  <c r="U34" s="1"/>
  <c r="G39"/>
  <c r="I39"/>
  <c r="K39"/>
  <c r="M39"/>
  <c r="O39"/>
  <c r="Q39"/>
  <c r="U39"/>
  <c r="G42"/>
  <c r="G34" s="1"/>
  <c r="I42"/>
  <c r="K42"/>
  <c r="O42"/>
  <c r="O34" s="1"/>
  <c r="Q42"/>
  <c r="U42"/>
  <c r="G45"/>
  <c r="M45" s="1"/>
  <c r="I45"/>
  <c r="K45"/>
  <c r="K44" s="1"/>
  <c r="O45"/>
  <c r="Q45"/>
  <c r="U45"/>
  <c r="U44" s="1"/>
  <c r="G47"/>
  <c r="I47"/>
  <c r="K47"/>
  <c r="M47"/>
  <c r="O47"/>
  <c r="Q47"/>
  <c r="U47"/>
  <c r="G53"/>
  <c r="G44" s="1"/>
  <c r="I53"/>
  <c r="K53"/>
  <c r="O53"/>
  <c r="O44" s="1"/>
  <c r="Q53"/>
  <c r="U53"/>
  <c r="G61"/>
  <c r="M61" s="1"/>
  <c r="I61"/>
  <c r="I44" s="1"/>
  <c r="K61"/>
  <c r="O61"/>
  <c r="Q61"/>
  <c r="Q44" s="1"/>
  <c r="U61"/>
  <c r="G68"/>
  <c r="M68" s="1"/>
  <c r="I68"/>
  <c r="K68"/>
  <c r="O68"/>
  <c r="Q68"/>
  <c r="U68"/>
  <c r="G71"/>
  <c r="M71" s="1"/>
  <c r="I71"/>
  <c r="K71"/>
  <c r="O71"/>
  <c r="O70" s="1"/>
  <c r="Q71"/>
  <c r="U71"/>
  <c r="G72"/>
  <c r="M72" s="1"/>
  <c r="I72"/>
  <c r="I70" s="1"/>
  <c r="K72"/>
  <c r="O72"/>
  <c r="Q72"/>
  <c r="Q70" s="1"/>
  <c r="U72"/>
  <c r="G74"/>
  <c r="M74" s="1"/>
  <c r="I74"/>
  <c r="K74"/>
  <c r="K70" s="1"/>
  <c r="O74"/>
  <c r="Q74"/>
  <c r="U74"/>
  <c r="U70" s="1"/>
  <c r="G75"/>
  <c r="I75"/>
  <c r="K75"/>
  <c r="M75"/>
  <c r="O75"/>
  <c r="Q75"/>
  <c r="U75"/>
  <c r="G77"/>
  <c r="M77" s="1"/>
  <c r="I77"/>
  <c r="K77"/>
  <c r="O77"/>
  <c r="Q77"/>
  <c r="U77"/>
  <c r="G80"/>
  <c r="M80" s="1"/>
  <c r="I80"/>
  <c r="K80"/>
  <c r="K79" s="1"/>
  <c r="O80"/>
  <c r="Q80"/>
  <c r="U80"/>
  <c r="U79" s="1"/>
  <c r="G81"/>
  <c r="I81"/>
  <c r="K81"/>
  <c r="M81"/>
  <c r="O81"/>
  <c r="Q81"/>
  <c r="U81"/>
  <c r="G82"/>
  <c r="G79" s="1"/>
  <c r="I82"/>
  <c r="K82"/>
  <c r="O82"/>
  <c r="O79" s="1"/>
  <c r="Q82"/>
  <c r="U82"/>
  <c r="G83"/>
  <c r="M83" s="1"/>
  <c r="I83"/>
  <c r="I79" s="1"/>
  <c r="K83"/>
  <c r="O83"/>
  <c r="Q83"/>
  <c r="Q79" s="1"/>
  <c r="U83"/>
  <c r="G84"/>
  <c r="M84" s="1"/>
  <c r="I84"/>
  <c r="K84"/>
  <c r="O84"/>
  <c r="Q84"/>
  <c r="U84"/>
  <c r="G85"/>
  <c r="I85"/>
  <c r="K85"/>
  <c r="M85"/>
  <c r="O85"/>
  <c r="Q85"/>
  <c r="U85"/>
  <c r="G86"/>
  <c r="M86" s="1"/>
  <c r="I86"/>
  <c r="K86"/>
  <c r="O86"/>
  <c r="Q86"/>
  <c r="U86"/>
  <c r="G87"/>
  <c r="O87"/>
  <c r="G88"/>
  <c r="M88" s="1"/>
  <c r="M87" s="1"/>
  <c r="I88"/>
  <c r="I87" s="1"/>
  <c r="K88"/>
  <c r="K87" s="1"/>
  <c r="O88"/>
  <c r="Q88"/>
  <c r="Q87" s="1"/>
  <c r="U88"/>
  <c r="U87" s="1"/>
  <c r="K90"/>
  <c r="U90"/>
  <c r="G91"/>
  <c r="G90" s="1"/>
  <c r="I91"/>
  <c r="I90" s="1"/>
  <c r="K91"/>
  <c r="M91"/>
  <c r="O91"/>
  <c r="O90" s="1"/>
  <c r="Q91"/>
  <c r="Q90" s="1"/>
  <c r="U91"/>
  <c r="G92"/>
  <c r="M92" s="1"/>
  <c r="I92"/>
  <c r="K92"/>
  <c r="O92"/>
  <c r="Q92"/>
  <c r="U92"/>
  <c r="G94"/>
  <c r="I94"/>
  <c r="K94"/>
  <c r="K93" s="1"/>
  <c r="M94"/>
  <c r="O94"/>
  <c r="Q94"/>
  <c r="U94"/>
  <c r="U93" s="1"/>
  <c r="G97"/>
  <c r="G93" s="1"/>
  <c r="I97"/>
  <c r="K97"/>
  <c r="M97"/>
  <c r="O97"/>
  <c r="O93" s="1"/>
  <c r="Q97"/>
  <c r="U97"/>
  <c r="G99"/>
  <c r="M99" s="1"/>
  <c r="I99"/>
  <c r="I93" s="1"/>
  <c r="K99"/>
  <c r="O99"/>
  <c r="Q99"/>
  <c r="Q93" s="1"/>
  <c r="U99"/>
  <c r="G101"/>
  <c r="M101" s="1"/>
  <c r="I101"/>
  <c r="K101"/>
  <c r="O101"/>
  <c r="Q101"/>
  <c r="U101"/>
  <c r="G103"/>
  <c r="I103"/>
  <c r="K103"/>
  <c r="M103"/>
  <c r="O103"/>
  <c r="Q103"/>
  <c r="U103"/>
  <c r="G105"/>
  <c r="I105"/>
  <c r="K105"/>
  <c r="M105"/>
  <c r="O105"/>
  <c r="Q105"/>
  <c r="U105"/>
  <c r="G107"/>
  <c r="M107" s="1"/>
  <c r="I107"/>
  <c r="K107"/>
  <c r="O107"/>
  <c r="Q107"/>
  <c r="U107"/>
  <c r="G108"/>
  <c r="M108" s="1"/>
  <c r="I108"/>
  <c r="K108"/>
  <c r="O108"/>
  <c r="Q108"/>
  <c r="U108"/>
  <c r="G111"/>
  <c r="G110" s="1"/>
  <c r="I111"/>
  <c r="K111"/>
  <c r="M111"/>
  <c r="O111"/>
  <c r="O110" s="1"/>
  <c r="Q111"/>
  <c r="U111"/>
  <c r="G113"/>
  <c r="M113" s="1"/>
  <c r="I113"/>
  <c r="I110" s="1"/>
  <c r="K113"/>
  <c r="O113"/>
  <c r="Q113"/>
  <c r="Q110" s="1"/>
  <c r="U113"/>
  <c r="G115"/>
  <c r="M115" s="1"/>
  <c r="I115"/>
  <c r="K115"/>
  <c r="K110" s="1"/>
  <c r="O115"/>
  <c r="Q115"/>
  <c r="U115"/>
  <c r="U110" s="1"/>
  <c r="G121"/>
  <c r="I121"/>
  <c r="K121"/>
  <c r="M121"/>
  <c r="O121"/>
  <c r="Q121"/>
  <c r="U121"/>
  <c r="G122"/>
  <c r="I122"/>
  <c r="K122"/>
  <c r="M122"/>
  <c r="O122"/>
  <c r="Q122"/>
  <c r="U122"/>
  <c r="G123"/>
  <c r="M123" s="1"/>
  <c r="I123"/>
  <c r="K123"/>
  <c r="O123"/>
  <c r="Q123"/>
  <c r="U123"/>
  <c r="G125"/>
  <c r="M125" s="1"/>
  <c r="I125"/>
  <c r="K125"/>
  <c r="O125"/>
  <c r="Q125"/>
  <c r="U125"/>
  <c r="G126"/>
  <c r="I126"/>
  <c r="K126"/>
  <c r="M126"/>
  <c r="O126"/>
  <c r="Q126"/>
  <c r="U126"/>
  <c r="G127"/>
  <c r="I127"/>
  <c r="K127"/>
  <c r="M127"/>
  <c r="O127"/>
  <c r="Q127"/>
  <c r="U127"/>
  <c r="G128"/>
  <c r="O128"/>
  <c r="G129"/>
  <c r="M129" s="1"/>
  <c r="M128" s="1"/>
  <c r="I129"/>
  <c r="I128" s="1"/>
  <c r="K129"/>
  <c r="K128" s="1"/>
  <c r="O129"/>
  <c r="Q129"/>
  <c r="Q128" s="1"/>
  <c r="U129"/>
  <c r="U128" s="1"/>
  <c r="G131"/>
  <c r="I131"/>
  <c r="K131"/>
  <c r="M131"/>
  <c r="O131"/>
  <c r="Q131"/>
  <c r="U131"/>
  <c r="G136"/>
  <c r="M136" s="1"/>
  <c r="I136"/>
  <c r="K136"/>
  <c r="O136"/>
  <c r="Q136"/>
  <c r="Q130" s="1"/>
  <c r="U136"/>
  <c r="G137"/>
  <c r="M137" s="1"/>
  <c r="I137"/>
  <c r="K137"/>
  <c r="O137"/>
  <c r="Q137"/>
  <c r="U137"/>
  <c r="G139"/>
  <c r="I139"/>
  <c r="K139"/>
  <c r="M139"/>
  <c r="O139"/>
  <c r="Q139"/>
  <c r="U139"/>
  <c r="G140"/>
  <c r="I140"/>
  <c r="K140"/>
  <c r="M140"/>
  <c r="O140"/>
  <c r="Q140"/>
  <c r="U140"/>
  <c r="G141"/>
  <c r="M141" s="1"/>
  <c r="I141"/>
  <c r="K141"/>
  <c r="O141"/>
  <c r="Q141"/>
  <c r="U141"/>
  <c r="G143"/>
  <c r="I143"/>
  <c r="K143"/>
  <c r="M143"/>
  <c r="O143"/>
  <c r="Q143"/>
  <c r="U143"/>
  <c r="G145"/>
  <c r="I145"/>
  <c r="K145"/>
  <c r="M145"/>
  <c r="O145"/>
  <c r="Q145"/>
  <c r="U145"/>
  <c r="G146"/>
  <c r="I146"/>
  <c r="K146"/>
  <c r="O146"/>
  <c r="Q146"/>
  <c r="U146"/>
  <c r="G150"/>
  <c r="M150" s="1"/>
  <c r="I150"/>
  <c r="K150"/>
  <c r="O150"/>
  <c r="Q150"/>
  <c r="Q142" s="1"/>
  <c r="U150"/>
  <c r="G152"/>
  <c r="M152" s="1"/>
  <c r="I152"/>
  <c r="K152"/>
  <c r="O152"/>
  <c r="Q152"/>
  <c r="U152"/>
  <c r="K153"/>
  <c r="U153"/>
  <c r="G154"/>
  <c r="G153" s="1"/>
  <c r="I154"/>
  <c r="I153" s="1"/>
  <c r="K154"/>
  <c r="O154"/>
  <c r="O153" s="1"/>
  <c r="Q154"/>
  <c r="Q153" s="1"/>
  <c r="U154"/>
  <c r="G155"/>
  <c r="I155"/>
  <c r="O155"/>
  <c r="Q155"/>
  <c r="G156"/>
  <c r="I156"/>
  <c r="K156"/>
  <c r="K155" s="1"/>
  <c r="M156"/>
  <c r="M155" s="1"/>
  <c r="O156"/>
  <c r="Q156"/>
  <c r="U156"/>
  <c r="U155" s="1"/>
  <c r="G158"/>
  <c r="G157" s="1"/>
  <c r="I158"/>
  <c r="I157" s="1"/>
  <c r="K158"/>
  <c r="O158"/>
  <c r="O157" s="1"/>
  <c r="Q158"/>
  <c r="Q157" s="1"/>
  <c r="U158"/>
  <c r="G159"/>
  <c r="M159" s="1"/>
  <c r="I159"/>
  <c r="K159"/>
  <c r="K157" s="1"/>
  <c r="O159"/>
  <c r="Q159"/>
  <c r="U159"/>
  <c r="U157" s="1"/>
  <c r="G163"/>
  <c r="I163"/>
  <c r="K163"/>
  <c r="M163"/>
  <c r="O163"/>
  <c r="Q163"/>
  <c r="U163"/>
  <c r="G167"/>
  <c r="I167"/>
  <c r="K167"/>
  <c r="M167"/>
  <c r="O167"/>
  <c r="Q167"/>
  <c r="U167"/>
  <c r="G168"/>
  <c r="M168" s="1"/>
  <c r="I168"/>
  <c r="K168"/>
  <c r="O168"/>
  <c r="Q168"/>
  <c r="U168"/>
  <c r="G173"/>
  <c r="M173" s="1"/>
  <c r="I173"/>
  <c r="K173"/>
  <c r="O173"/>
  <c r="Q173"/>
  <c r="U173"/>
  <c r="G174"/>
  <c r="I174"/>
  <c r="K174"/>
  <c r="M174"/>
  <c r="O174"/>
  <c r="Q174"/>
  <c r="U174"/>
  <c r="G176"/>
  <c r="I176"/>
  <c r="K176"/>
  <c r="M176"/>
  <c r="O176"/>
  <c r="Q176"/>
  <c r="U176"/>
  <c r="G178"/>
  <c r="M178" s="1"/>
  <c r="I178"/>
  <c r="K178"/>
  <c r="O178"/>
  <c r="Q178"/>
  <c r="U178"/>
  <c r="G179"/>
  <c r="M179" s="1"/>
  <c r="I179"/>
  <c r="K179"/>
  <c r="O179"/>
  <c r="Q179"/>
  <c r="U179"/>
  <c r="G180"/>
  <c r="I180"/>
  <c r="K180"/>
  <c r="M180"/>
  <c r="O180"/>
  <c r="Q180"/>
  <c r="U180"/>
  <c r="G181"/>
  <c r="I181"/>
  <c r="K181"/>
  <c r="M181"/>
  <c r="O181"/>
  <c r="Q181"/>
  <c r="U181"/>
  <c r="G182"/>
  <c r="M182" s="1"/>
  <c r="I182"/>
  <c r="K182"/>
  <c r="O182"/>
  <c r="Q182"/>
  <c r="U182"/>
  <c r="G183"/>
  <c r="M183" s="1"/>
  <c r="I183"/>
  <c r="K183"/>
  <c r="O183"/>
  <c r="Q183"/>
  <c r="U183"/>
  <c r="G184"/>
  <c r="I184"/>
  <c r="K184"/>
  <c r="M184"/>
  <c r="O184"/>
  <c r="Q184"/>
  <c r="U184"/>
  <c r="G186"/>
  <c r="G185" s="1"/>
  <c r="I186"/>
  <c r="I185" s="1"/>
  <c r="K186"/>
  <c r="O186"/>
  <c r="O185" s="1"/>
  <c r="Q186"/>
  <c r="Q185" s="1"/>
  <c r="U186"/>
  <c r="G187"/>
  <c r="M187" s="1"/>
  <c r="I187"/>
  <c r="K187"/>
  <c r="K185" s="1"/>
  <c r="O187"/>
  <c r="Q187"/>
  <c r="U187"/>
  <c r="U185" s="1"/>
  <c r="G188"/>
  <c r="I188"/>
  <c r="K188"/>
  <c r="M188"/>
  <c r="O188"/>
  <c r="Q188"/>
  <c r="U188"/>
  <c r="G189"/>
  <c r="I189"/>
  <c r="K189"/>
  <c r="M189"/>
  <c r="O189"/>
  <c r="Q189"/>
  <c r="U189"/>
  <c r="G190"/>
  <c r="M190" s="1"/>
  <c r="I190"/>
  <c r="K190"/>
  <c r="O190"/>
  <c r="Q190"/>
  <c r="U190"/>
  <c r="G191"/>
  <c r="M191" s="1"/>
  <c r="I191"/>
  <c r="K191"/>
  <c r="O191"/>
  <c r="Q191"/>
  <c r="U191"/>
  <c r="G192"/>
  <c r="I192"/>
  <c r="K192"/>
  <c r="M192"/>
  <c r="O192"/>
  <c r="Q192"/>
  <c r="U192"/>
  <c r="G194"/>
  <c r="G193" s="1"/>
  <c r="I63" i="1" s="1"/>
  <c r="I194" i="12"/>
  <c r="K194"/>
  <c r="O194"/>
  <c r="O193" s="1"/>
  <c r="Q194"/>
  <c r="Q193" s="1"/>
  <c r="U194"/>
  <c r="G196"/>
  <c r="M196" s="1"/>
  <c r="I196"/>
  <c r="K196"/>
  <c r="O196"/>
  <c r="Q196"/>
  <c r="U196"/>
  <c r="G199"/>
  <c r="I199"/>
  <c r="K199"/>
  <c r="M199"/>
  <c r="O199"/>
  <c r="Q199"/>
  <c r="U199"/>
  <c r="G201"/>
  <c r="I201"/>
  <c r="K201"/>
  <c r="M201"/>
  <c r="O201"/>
  <c r="Q201"/>
  <c r="U201"/>
  <c r="G203"/>
  <c r="M203" s="1"/>
  <c r="I203"/>
  <c r="K203"/>
  <c r="O203"/>
  <c r="Q203"/>
  <c r="U203"/>
  <c r="G205"/>
  <c r="I205"/>
  <c r="K205"/>
  <c r="M205"/>
  <c r="O205"/>
  <c r="Q205"/>
  <c r="U205"/>
  <c r="U204" s="1"/>
  <c r="G207"/>
  <c r="G204" s="1"/>
  <c r="I64" i="1" s="1"/>
  <c r="I207" i="12"/>
  <c r="K207"/>
  <c r="M207"/>
  <c r="O207"/>
  <c r="Q207"/>
  <c r="U207"/>
  <c r="G209"/>
  <c r="M209" s="1"/>
  <c r="I209"/>
  <c r="I204" s="1"/>
  <c r="K209"/>
  <c r="O209"/>
  <c r="Q209"/>
  <c r="U209"/>
  <c r="G210"/>
  <c r="M210" s="1"/>
  <c r="I210"/>
  <c r="K210"/>
  <c r="O210"/>
  <c r="Q210"/>
  <c r="U210"/>
  <c r="G212"/>
  <c r="G211" s="1"/>
  <c r="I65" i="1" s="1"/>
  <c r="I212" i="12"/>
  <c r="K212"/>
  <c r="M212"/>
  <c r="O212"/>
  <c r="O211" s="1"/>
  <c r="Q212"/>
  <c r="U212"/>
  <c r="G214"/>
  <c r="M214" s="1"/>
  <c r="I214"/>
  <c r="K214"/>
  <c r="O214"/>
  <c r="Q214"/>
  <c r="U214"/>
  <c r="G216"/>
  <c r="M216" s="1"/>
  <c r="I216"/>
  <c r="K216"/>
  <c r="O216"/>
  <c r="Q216"/>
  <c r="U216"/>
  <c r="G222"/>
  <c r="I222"/>
  <c r="K222"/>
  <c r="M222"/>
  <c r="O222"/>
  <c r="Q222"/>
  <c r="U222"/>
  <c r="G224"/>
  <c r="I224"/>
  <c r="K224"/>
  <c r="M224"/>
  <c r="O224"/>
  <c r="Q224"/>
  <c r="U224"/>
  <c r="G226"/>
  <c r="M226" s="1"/>
  <c r="I226"/>
  <c r="K226"/>
  <c r="O226"/>
  <c r="Q226"/>
  <c r="U226"/>
  <c r="G230"/>
  <c r="M230" s="1"/>
  <c r="I230"/>
  <c r="K230"/>
  <c r="O230"/>
  <c r="Q230"/>
  <c r="U230"/>
  <c r="G232"/>
  <c r="I232"/>
  <c r="K232"/>
  <c r="M232"/>
  <c r="O232"/>
  <c r="Q232"/>
  <c r="U232"/>
  <c r="G234"/>
  <c r="I234"/>
  <c r="K234"/>
  <c r="M234"/>
  <c r="O234"/>
  <c r="Q234"/>
  <c r="U234"/>
  <c r="G236"/>
  <c r="M236" s="1"/>
  <c r="I236"/>
  <c r="K236"/>
  <c r="O236"/>
  <c r="Q236"/>
  <c r="U236"/>
  <c r="G238"/>
  <c r="I238"/>
  <c r="I237" s="1"/>
  <c r="K238"/>
  <c r="M238"/>
  <c r="O238"/>
  <c r="Q238"/>
  <c r="Q237" s="1"/>
  <c r="U238"/>
  <c r="G240"/>
  <c r="G237" s="1"/>
  <c r="I66" i="1" s="1"/>
  <c r="I240" i="12"/>
  <c r="K240"/>
  <c r="M240"/>
  <c r="O240"/>
  <c r="O237" s="1"/>
  <c r="Q240"/>
  <c r="U240"/>
  <c r="G241"/>
  <c r="M241" s="1"/>
  <c r="I241"/>
  <c r="K241"/>
  <c r="O241"/>
  <c r="Q241"/>
  <c r="U241"/>
  <c r="G243"/>
  <c r="M243" s="1"/>
  <c r="I243"/>
  <c r="K243"/>
  <c r="O243"/>
  <c r="Q243"/>
  <c r="U243"/>
  <c r="G245"/>
  <c r="I245"/>
  <c r="K245"/>
  <c r="M245"/>
  <c r="O245"/>
  <c r="Q245"/>
  <c r="U245"/>
  <c r="G247"/>
  <c r="I247"/>
  <c r="K247"/>
  <c r="M247"/>
  <c r="O247"/>
  <c r="Q247"/>
  <c r="U247"/>
  <c r="G248"/>
  <c r="O248"/>
  <c r="G249"/>
  <c r="M249" s="1"/>
  <c r="M248" s="1"/>
  <c r="I249"/>
  <c r="I248" s="1"/>
  <c r="K249"/>
  <c r="K248" s="1"/>
  <c r="O249"/>
  <c r="Q249"/>
  <c r="Q248" s="1"/>
  <c r="U249"/>
  <c r="U248" s="1"/>
  <c r="G254"/>
  <c r="I254"/>
  <c r="K254"/>
  <c r="M254"/>
  <c r="O254"/>
  <c r="Q254"/>
  <c r="U254"/>
  <c r="G255"/>
  <c r="I255"/>
  <c r="K255"/>
  <c r="M255"/>
  <c r="O255"/>
  <c r="Q255"/>
  <c r="U255"/>
  <c r="G257"/>
  <c r="G258"/>
  <c r="M258" s="1"/>
  <c r="I258"/>
  <c r="I257" s="1"/>
  <c r="K258"/>
  <c r="K257" s="1"/>
  <c r="O258"/>
  <c r="Q258"/>
  <c r="Q257" s="1"/>
  <c r="U258"/>
  <c r="U257" s="1"/>
  <c r="G260"/>
  <c r="I260"/>
  <c r="K260"/>
  <c r="M260"/>
  <c r="O260"/>
  <c r="Q260"/>
  <c r="U260"/>
  <c r="G262"/>
  <c r="I262"/>
  <c r="K262"/>
  <c r="M262"/>
  <c r="O262"/>
  <c r="Q262"/>
  <c r="U262"/>
  <c r="G264"/>
  <c r="M264" s="1"/>
  <c r="I264"/>
  <c r="K264"/>
  <c r="O264"/>
  <c r="O257" s="1"/>
  <c r="Q264"/>
  <c r="U264"/>
  <c r="G266"/>
  <c r="O266"/>
  <c r="G267"/>
  <c r="I267"/>
  <c r="I266" s="1"/>
  <c r="K267"/>
  <c r="K266" s="1"/>
  <c r="M267"/>
  <c r="M266" s="1"/>
  <c r="O267"/>
  <c r="Q267"/>
  <c r="Q266" s="1"/>
  <c r="U267"/>
  <c r="U266" s="1"/>
  <c r="I20" i="1"/>
  <c r="I19"/>
  <c r="I18"/>
  <c r="G27"/>
  <c r="J28"/>
  <c r="J26"/>
  <c r="G38"/>
  <c r="F38"/>
  <c r="H32"/>
  <c r="J23"/>
  <c r="J24"/>
  <c r="J25"/>
  <c r="J27"/>
  <c r="E24"/>
  <c r="E26"/>
  <c r="U237" i="12" l="1"/>
  <c r="K237"/>
  <c r="M237"/>
  <c r="U211"/>
  <c r="K211"/>
  <c r="Q211"/>
  <c r="I211"/>
  <c r="O204"/>
  <c r="Q204"/>
  <c r="K204"/>
  <c r="U193"/>
  <c r="K193"/>
  <c r="I193"/>
  <c r="G142"/>
  <c r="I58" i="1" s="1"/>
  <c r="U142" i="12"/>
  <c r="K142"/>
  <c r="I142"/>
  <c r="O142"/>
  <c r="I130"/>
  <c r="O130"/>
  <c r="G130"/>
  <c r="U130"/>
  <c r="K130"/>
  <c r="AC269"/>
  <c r="F39" i="1" s="1"/>
  <c r="F40" s="1"/>
  <c r="G28" s="1"/>
  <c r="I16"/>
  <c r="M204" i="12"/>
  <c r="M110"/>
  <c r="M93"/>
  <c r="M8"/>
  <c r="M34"/>
  <c r="M211"/>
  <c r="M257"/>
  <c r="M130"/>
  <c r="M90"/>
  <c r="M70"/>
  <c r="G70"/>
  <c r="G8"/>
  <c r="M194"/>
  <c r="M193" s="1"/>
  <c r="M186"/>
  <c r="M185" s="1"/>
  <c r="M158"/>
  <c r="M157" s="1"/>
  <c r="M154"/>
  <c r="M153" s="1"/>
  <c r="M146"/>
  <c r="M142" s="1"/>
  <c r="M82"/>
  <c r="M79" s="1"/>
  <c r="M53"/>
  <c r="M44" s="1"/>
  <c r="M42"/>
  <c r="G269" l="1"/>
  <c r="I57" i="1"/>
  <c r="G23"/>
  <c r="G24" s="1"/>
  <c r="G29" s="1"/>
  <c r="H39"/>
  <c r="H40" s="1"/>
  <c r="I17" l="1"/>
  <c r="I21" s="1"/>
  <c r="I70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<sst xmlns="http://schemas.openxmlformats.org/spreadsheetml/2006/main" count="995" uniqueCount="499">
  <si>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</si>
  <si>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</si>
  <si>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</si>
  <si>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</si>
  <si>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</si>
  <si>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</si>
  <si>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</si>
  <si>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</si>
  <si>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</si>
  <si>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</si>
  <si>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</si>
  <si>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</si>
  <si>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</si>
  <si>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</si>
  <si>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</si>
  <si>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</si>
  <si>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</si>
  <si>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</si>
  <si>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</si>
  <si>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</si>
  <si>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</si>
  <si>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</si>
  <si>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</si>
  <si>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</si>
  <si>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</si>
  <si>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</si>
  <si>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</si>
  <si>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</si>
  <si>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</si>
  <si>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</si>
  <si>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</si>
  <si>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</si>
  <si>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</si>
  <si>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</si>
  <si>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</si>
  <si>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</si>
  <si>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</si>
  <si>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</si>
  <si>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</si>
  <si>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</si>
  <si>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</si>
  <si>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</si>
  <si>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</si>
  <si>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Česká Třebová, Jelenice 1797 (2.NP)</t>
  </si>
  <si>
    <t>Rozpočet:</t>
  </si>
  <si>
    <t>Misto</t>
  </si>
  <si>
    <t>Rekonstrukce bytu Česká Třebová-Jelenice</t>
  </si>
  <si>
    <t>Domov u studánky</t>
  </si>
  <si>
    <t>Anenská Studánka č.p.41</t>
  </si>
  <si>
    <t>Anenská Studánka</t>
  </si>
  <si>
    <t>563 01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</si>
  <si>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</si>
  <si>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</si>
  <si>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</si>
  <si>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</si>
  <si>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</si>
  <si>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</si>
  <si>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</si>
  <si>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</si>
  <si>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</si>
  <si>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</si>
  <si>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</si>
  <si>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</si>
  <si>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</si>
  <si>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</si>
  <si>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</si>
  <si>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</si>
  <si>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</si>
  <si>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</si>
  <si>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</si>
  <si>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</si>
  <si>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</si>
  <si>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</si>
  <si>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</si>
  <si>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</si>
  <si>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</si>
  <si>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</si>
  <si>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</si>
  <si>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</si>
  <si>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</si>
  <si>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</si>
  <si>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</si>
  <si>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</si>
  <si>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</si>
  <si>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</si>
  <si>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</si>
  <si>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</si>
  <si>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</si>
  <si>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</si>
  <si>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</si>
  <si>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</si>
  <si>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</si>
  <si>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</si>
  <si>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</si>
  <si>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</si>
  <si>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</si>
  <si>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</si>
  <si>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</si>
  <si>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</si>
  <si>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</si>
  <si>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</si>
  <si>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</si>
  <si>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</si>
  <si>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</si>
  <si>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</si>
  <si>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</si>
  <si>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</si>
  <si>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</si>
  <si>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</si>
  <si>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</si>
  <si>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</si>
  <si>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</si>
  <si>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</si>
  <si>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</si>
  <si>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</si>
  <si>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</si>
  <si>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</si>
  <si>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</si>
  <si>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</si>
  <si>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</si>
  <si>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</si>
  <si>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</si>
  <si>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</si>
  <si>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</si>
  <si>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</si>
  <si>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</si>
  <si>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</si>
  <si>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</si>
  <si>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</si>
  <si>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</si>
  <si>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317121047RT1</t>
  </si>
  <si>
    <t>Překlad nenosný porobeton, světlost otv. do 105 cm, překlad nenosný NEP 7,5 P4,4 124 x 24,9 x 7,5 cm</t>
  </si>
  <si>
    <t>kus</t>
  </si>
  <si>
    <t>POL1_0</t>
  </si>
  <si>
    <t>317121047RT2</t>
  </si>
  <si>
    <t>Překlad nenosný porobeton, světlost otv. do 105 cm, překlad nenosný NEP 10 P4,4 124 x 24,9 x 10 cm</t>
  </si>
  <si>
    <t>317121047RT3</t>
  </si>
  <si>
    <t>Překlad nenosný porobeton, světlost otv. do 105 cm, překlad nenosný NEP 12,5 P4,4 124 x 24,9 x 12,5 cm</t>
  </si>
  <si>
    <t>317941121R00</t>
  </si>
  <si>
    <t>Osazení ocelových válcovaných nosníků do č.12</t>
  </si>
  <si>
    <t>t</t>
  </si>
  <si>
    <t>HEB 100:(1,25+2,2+2,0*2)*0,020942</t>
  </si>
  <si>
    <t>VV</t>
  </si>
  <si>
    <t>13388425R</t>
  </si>
  <si>
    <t>Tyč průřezu HEB100, střední, jakost oceli S235, 11375</t>
  </si>
  <si>
    <t>POL3_0</t>
  </si>
  <si>
    <t>20,942 kg/m:0,156*1,08</t>
  </si>
  <si>
    <t>342255022RT1</t>
  </si>
  <si>
    <t>Příčky z desek Ytong tl. 7,5 cm, desky P 2 - 500, 599 x 249 x 75 mm</t>
  </si>
  <si>
    <t>m2</t>
  </si>
  <si>
    <t>(2,075+1,66)*2,82-0,9*1,97-1,25*0,25</t>
  </si>
  <si>
    <t>342255024RT1</t>
  </si>
  <si>
    <t>Příčky z desek Ytong tl. 10 cm, desky P 2 - 500, 599 x 249 x 100 mm</t>
  </si>
  <si>
    <t>(3,5+0,5+1,15+1,025+1,46)*2,82-0,9*1,97*2-1,25*0,25</t>
  </si>
  <si>
    <t>-1,25*0,1</t>
  </si>
  <si>
    <t>1,55*2,82</t>
  </si>
  <si>
    <t>342255026RT1</t>
  </si>
  <si>
    <t>Příčky z desek Ytong tl. 12,5 cm, desky P 2 - 500, 599 x 249 x 125 mm</t>
  </si>
  <si>
    <t>(4,10-0,59+5,54+2,66)*2,82-1,745*2,06*2-1,945*2,06</t>
  </si>
  <si>
    <t>342948112R00</t>
  </si>
  <si>
    <t xml:space="preserve">Ukotvení příček </t>
  </si>
  <si>
    <t>m</t>
  </si>
  <si>
    <t>2,72*7</t>
  </si>
  <si>
    <t>346244315R00</t>
  </si>
  <si>
    <t>Obezdívky  z desek Ytong tl. 150 mm</t>
  </si>
  <si>
    <t>č.m.207:1,09*1,3</t>
  </si>
  <si>
    <t>č.m.206:(2,38+1,0)*0,95</t>
  </si>
  <si>
    <t>346244381R00</t>
  </si>
  <si>
    <t>Plentování ocelových nosníků výšky do 20 cm</t>
  </si>
  <si>
    <t>(2,0*2+2,2)*0,1*2</t>
  </si>
  <si>
    <t>346275113R00</t>
  </si>
  <si>
    <t>Přizdívky z desek Ytong tl. 100 mm</t>
  </si>
  <si>
    <t>č.m.201,202:(0,55+0,3)*2,82</t>
  </si>
  <si>
    <t>č.m.206:(3,48-0,15*2)*0,95</t>
  </si>
  <si>
    <t>416022123R00</t>
  </si>
  <si>
    <t>Podhled SDK,ocel.dvouúrov.křížový rošt,1x RBI 12,5</t>
  </si>
  <si>
    <t>č.m.205,207:2,79+2,06</t>
  </si>
  <si>
    <t>416022121R00</t>
  </si>
  <si>
    <t>Podhledy SDK,ocel.dvouúrov.křížový rošt,1x RB 12,5</t>
  </si>
  <si>
    <t>na části č.m.202:1,89*3,3+1,2*0,75+(1,2+0,45)*0,32</t>
  </si>
  <si>
    <t>416021121R00</t>
  </si>
  <si>
    <t>Podhledy SDK, kovová.kce CD. 1x deska RB 12,5 mm</t>
  </si>
  <si>
    <t>5,33+29,02+12,96+11,58+15,74</t>
  </si>
  <si>
    <t>-3,3*1,89-1,2*0,75</t>
  </si>
  <si>
    <t>416021123R00</t>
  </si>
  <si>
    <t>Podhledy SDK, kovová.kce CD. 1x deska RBI 12,5 mm</t>
  </si>
  <si>
    <t>č.m.206:8,28</t>
  </si>
  <si>
    <t>610991111R00</t>
  </si>
  <si>
    <t>Zakrývání výplní vnitřních otvorů</t>
  </si>
  <si>
    <t>2,4*1,5*3+0,725*2*1,5+0,75*2,4</t>
  </si>
  <si>
    <t>612421321R00</t>
  </si>
  <si>
    <t>Oprava vápen.omítek stěn do 25 % pl. - hladkých</t>
  </si>
  <si>
    <t>č.m.201:(2,54+0,9*2+1,66)*2,72-0,9*1,97</t>
  </si>
  <si>
    <t>č.m.202:(3,5+3,245+1,45+0,2+0,3+0,6)*2,72+(3,3+0,6*2)*2,4</t>
  </si>
  <si>
    <t>č.m.203:(3,58+2,93+3,5+0,2*2)*2,72-2,4*1,5</t>
  </si>
  <si>
    <t>č.m.204:(4,05+3,26+2,93)*2,72-2,4*1,5</t>
  </si>
  <si>
    <t>č.m.208:(3,77*2+4,18)*2,72-0,725*2*1,5-0,75*2,4</t>
  </si>
  <si>
    <t>612421626R00</t>
  </si>
  <si>
    <t>Omítka vnitřní zdiva, MVC, hladká</t>
  </si>
  <si>
    <t>na novém zdivu mimo obklady:</t>
  </si>
  <si>
    <t>č.m.201:(2,54+1,66+0,1)*2,72-0,9*1,97</t>
  </si>
  <si>
    <t>č.m.202:(1,47+1,74+6,46+0,5+1,15*2)*2,72-0,9*1,97*3</t>
  </si>
  <si>
    <t>(4,04+0,3+0,1+1,29)*2,4-(0,8*2+0,9)*1,97</t>
  </si>
  <si>
    <t>č.m.203:(3,5+1,15+0,5)*2,72-0,9*1,97</t>
  </si>
  <si>
    <t>č.m.204:(3,26+1,125)*2,72-0,9*1,97</t>
  </si>
  <si>
    <t>č.m.208:4,18*2,72-0,9*1,97</t>
  </si>
  <si>
    <t>612451121R00</t>
  </si>
  <si>
    <t>Omítka vnitřní zdiva, cementová (MC), hladká</t>
  </si>
  <si>
    <t>pod obklady:</t>
  </si>
  <si>
    <t>č.m.205:(1,8+1,55)*2*2,4-(0,8+0,9)*1,97</t>
  </si>
  <si>
    <t>č.m.206:(2,38+3,48+0,15)*2*2,72-(0,15*4+0,1*2)*0,95</t>
  </si>
  <si>
    <t>(2,38+1,0)*0,15+3,18*0,1-0,9*1,97-2,4*1,5</t>
  </si>
  <si>
    <t>č.m.207:(1,58+1,55)*2*2,4-0,8*1,97-0,15*2*1,2+1,08*0,15</t>
  </si>
  <si>
    <t>č.m.202 za linkou:(0,6+1,725+2,8+0,15)*2,72</t>
  </si>
  <si>
    <t>612471411R00</t>
  </si>
  <si>
    <t>Úprava vnitřních stěn aktivovaným štukem</t>
  </si>
  <si>
    <t>127,5+79,34</t>
  </si>
  <si>
    <t>631311131R00</t>
  </si>
  <si>
    <t>Doplnění mazanin betonem do 1 m2, nad tl. 8 cm</t>
  </si>
  <si>
    <t>m3</t>
  </si>
  <si>
    <t>631312611R00</t>
  </si>
  <si>
    <t>Mazanina betonová tl. 5 - 8 cm C 16/20</t>
  </si>
  <si>
    <t>č.m.205,206,207:(2,79+8,28+2,06)*0,05</t>
  </si>
  <si>
    <t>631319171R00</t>
  </si>
  <si>
    <t>Příplatek za stržení povrchu mazaniny tl. 8 cm</t>
  </si>
  <si>
    <t>631362021R00</t>
  </si>
  <si>
    <t>Výztuž mazanin svařovanou sítí z drátů Kari</t>
  </si>
  <si>
    <t>síť 4/150/150:(2,79+8,28+2,06)*1,15*1,34*0,001</t>
  </si>
  <si>
    <t>632415120R00</t>
  </si>
  <si>
    <t>Potěr samonivelační ručně tl. 20 mm</t>
  </si>
  <si>
    <t>3,5*3,245-0,5*1,1</t>
  </si>
  <si>
    <t>642942111R00</t>
  </si>
  <si>
    <t>Osazení zárubní dveřních ocelových, pl. do 2,5 m2</t>
  </si>
  <si>
    <t>642941111RT3</t>
  </si>
  <si>
    <t>Pouzdro pro posuvné dveře jednostranné, do zdiva, jednostranné pouzdro 800/1970 mm</t>
  </si>
  <si>
    <t>642941111RT4</t>
  </si>
  <si>
    <t>Pouzdro pro posuvné dveře jednostranné, do zdiva, jednostranné pouzdro 900/1970 mm</t>
  </si>
  <si>
    <t>1/Z</t>
  </si>
  <si>
    <t>Zárubeň ocelová ZHt 190/1970/900 L, EW 30 DP3</t>
  </si>
  <si>
    <t>3/Z</t>
  </si>
  <si>
    <t>Zárubeň ocelová YHt 75   900x1970x75 P</t>
  </si>
  <si>
    <t>4/Z</t>
  </si>
  <si>
    <t>Zárubeň ocelová YHt 100   900x1970x100 P</t>
  </si>
  <si>
    <t>5/Z</t>
  </si>
  <si>
    <t>Zárubeň ocelová YHt 100   900x1970x100 L</t>
  </si>
  <si>
    <t>941955001R00</t>
  </si>
  <si>
    <t>Lešení lehké pomocné, výška podlahy do 1,2 m</t>
  </si>
  <si>
    <t>5,33+29,02+12,96+11,58+2,79+8,28+2,06+15,74</t>
  </si>
  <si>
    <t>952901111R00</t>
  </si>
  <si>
    <t>Vyčištění budov o výšce podlaží do 4 m</t>
  </si>
  <si>
    <t>953920001</t>
  </si>
  <si>
    <t>Ochrana podlahy před poškozením, deskami na bázi dřeva</t>
  </si>
  <si>
    <t>962031132R00</t>
  </si>
  <si>
    <t>Bourání příček cihelných tl. 10 cm</t>
  </si>
  <si>
    <t>(1,69+1,585+2,6+6,6+1,48+1,11+4,18-0,59)*2,82</t>
  </si>
  <si>
    <t>-(0,8*5+0,6*2)*1,97</t>
  </si>
  <si>
    <t>962031133R00</t>
  </si>
  <si>
    <t>Bourání příček cihelných tl. 15 cm</t>
  </si>
  <si>
    <t>1,7*2,82</t>
  </si>
  <si>
    <t>962032231R00</t>
  </si>
  <si>
    <t>Bourání zdiva z cihel pálených na MVC</t>
  </si>
  <si>
    <t>1,01*0,3*2,82</t>
  </si>
  <si>
    <t>965042131R00</t>
  </si>
  <si>
    <t>Bourání mazanin betonových  tl. 10 cm, pl. 4 m2</t>
  </si>
  <si>
    <t>S05,S06,S07:(9,94+2,37+0,82)*0,1</t>
  </si>
  <si>
    <t>965048515R00</t>
  </si>
  <si>
    <t>Broušení betonových povrchů</t>
  </si>
  <si>
    <t>5,33+11,58+15,74+3,245*3,5-0,5*1,1</t>
  </si>
  <si>
    <t>965081713RT1</t>
  </si>
  <si>
    <t>Bourání dlažeb keramických tl.10 mm, nad 1 m2, ručně, dlaždice keramické</t>
  </si>
  <si>
    <t>0,82+2,37</t>
  </si>
  <si>
    <t>968061125R00</t>
  </si>
  <si>
    <t>Vyvěšení dřevěných dveřních křídel pl. do 2 m2</t>
  </si>
  <si>
    <t>968072455R00</t>
  </si>
  <si>
    <t>Vybourání kovových dveřních zárubní pl. do 2 m2</t>
  </si>
  <si>
    <t>(0,8*6+0,6*2)*1,97</t>
  </si>
  <si>
    <t>974042553R00</t>
  </si>
  <si>
    <t>Vysekání rýh betonová, monolitická dlažba 10x10 cm</t>
  </si>
  <si>
    <t>(2,075+1,66+0,55+3,5+0,5+1,36+1,15+0,3)</t>
  </si>
  <si>
    <t>974042554R00</t>
  </si>
  <si>
    <t>Vysekání rýh betonová, monolitická dlažba 10x15 cm</t>
  </si>
  <si>
    <t>1,9+1,3</t>
  </si>
  <si>
    <t>978013191R00</t>
  </si>
  <si>
    <t>Otlučení omítek vnitřních stěn v rozsahu do 100 %</t>
  </si>
  <si>
    <t>za linkou pro obklad:(1,725+2,7)*2,72</t>
  </si>
  <si>
    <t>č.m.205:1,55*2,4</t>
  </si>
  <si>
    <t>č.m.206:(1,38*2+0,15+3,48)*(2,72-0,95)+(1,0+0,15+0,94)*2,72</t>
  </si>
  <si>
    <t>-2,4*1,5</t>
  </si>
  <si>
    <t>č.m.207:(0,47+0,82)*2,4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</si>
  <si>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</si>
  <si>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</si>
  <si>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</si>
  <si>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</si>
  <si>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</si>
  <si>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</si>
  <si>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15,5*5</t>
  </si>
  <si>
    <t>979082111R00</t>
  </si>
  <si>
    <t>Vnitrostaveništní doprava suti do 10 m</t>
  </si>
  <si>
    <t>979082121R00</t>
  </si>
  <si>
    <t>Příplatek k vnitrost. dopravě suti za dalších 5 m</t>
  </si>
  <si>
    <t>979990102R00</t>
  </si>
  <si>
    <t>Poplatek za skládku suti - směs betonu a cihel</t>
  </si>
  <si>
    <t>999281145R00</t>
  </si>
  <si>
    <t>Přesun hmot pro opravy a údržbu do v. 6 m, nošením</t>
  </si>
  <si>
    <t>711212221R00</t>
  </si>
  <si>
    <t>Stěrka hydroizolační těsnicí hmotou</t>
  </si>
  <si>
    <t>č.m.205:2,79+(1,55+1,8)*2*2,4-(0,8+0,9)*1,97</t>
  </si>
  <si>
    <t>č.m.206:8,28+(2,38+3,48+0,15)*2*2,72-2,4*1,5-0,9*1,97</t>
  </si>
  <si>
    <t>-(0,15*4+0,1*2)*0,95+(1+2,38)*0,15+3,18*0,1</t>
  </si>
  <si>
    <t>č.m.207:2,06+(1,58+1,55)*2*2,4-0,8*1,97-0,15*2*1,2+1,08*0,15</t>
  </si>
  <si>
    <t>711212201R00</t>
  </si>
  <si>
    <t xml:space="preserve">Penetrace hloubková </t>
  </si>
  <si>
    <t>711212601R00</t>
  </si>
  <si>
    <t>Těsnicí pás do spoje podlaha - stěna</t>
  </si>
  <si>
    <t>(1,55+1,8+1,58+1,55+3,48+2,38+0,15)*2</t>
  </si>
  <si>
    <t>711212241R00</t>
  </si>
  <si>
    <t xml:space="preserve">Těsnění prostupů těsnicí manžetou </t>
  </si>
  <si>
    <t>711212602R00</t>
  </si>
  <si>
    <t>Těsnicí roh vnější, vnitřní do spoje podlaha-stěna</t>
  </si>
  <si>
    <t>998711201R00</t>
  </si>
  <si>
    <t>Přesun hmot pro izolace proti vodě, výšky do 6 m</t>
  </si>
  <si>
    <t>713121111R00</t>
  </si>
  <si>
    <t>Izolace tepelná podlah na sucho, jednovrstvá</t>
  </si>
  <si>
    <t>2,79+8,28+2,06</t>
  </si>
  <si>
    <t>713191100RT9</t>
  </si>
  <si>
    <t>Položení separační fólie, včetně dodávky fólie</t>
  </si>
  <si>
    <t>713191221R00</t>
  </si>
  <si>
    <t>Dilatační pásek podél stěn výšky 100 mm vč.dodávky</t>
  </si>
  <si>
    <t>č.m.205:(1,55+1,8)*2</t>
  </si>
  <si>
    <t>č.m.206:(3,48+2,38+0,15)*2</t>
  </si>
  <si>
    <t>č.m.207:(1,58+1,55)*2</t>
  </si>
  <si>
    <t>28376064R</t>
  </si>
  <si>
    <t>Deska izolační kročejová EPS T 4000 tl. 40-3 mm</t>
  </si>
  <si>
    <t>13,13*1,03</t>
  </si>
  <si>
    <t>998713201R00</t>
  </si>
  <si>
    <t>Přesun hmot pro izolace tepelné, výšky do 6 m</t>
  </si>
  <si>
    <t>72001</t>
  </si>
  <si>
    <t>Zdravotní instalace (dle samostatného rozpočtu)</t>
  </si>
  <si>
    <t>soubor</t>
  </si>
  <si>
    <t>73001</t>
  </si>
  <si>
    <t>Ústřední vytápění (dle samostatného rozpočtu)</t>
  </si>
  <si>
    <t>766661122R00</t>
  </si>
  <si>
    <t>Montáž dveří do zárubně,otevíravých 1kř.nad 0,8 m</t>
  </si>
  <si>
    <t>3/T</t>
  </si>
  <si>
    <t>Dveře vnitřní hladké  prosklené 2S, GLASSWOOD, 900x1970 mm pravé, bezpečnostní sklo mléčné</t>
  </si>
  <si>
    <t>povrch 3D CPL,řada Premium</t>
  </si>
  <si>
    <t>POP</t>
  </si>
  <si>
    <t>zámek s cylindrickou vložkou oboustrannou s knoflíkem</t>
  </si>
  <si>
    <t>kování klikaxklika se štítkem matný chrom</t>
  </si>
  <si>
    <t>4/T</t>
  </si>
  <si>
    <t>Dveře vnitřní hladké  prosklené 1S, GLASSWOOD, 900x1970 mm levé, bezpečnostní sklo mléčné</t>
  </si>
  <si>
    <t>povrch  laminát 3D CPL, řada Premium</t>
  </si>
  <si>
    <t>kování klika x klika se štítkem matný chrom</t>
  </si>
  <si>
    <t>766661422R00</t>
  </si>
  <si>
    <t>Montáž dveří protipožárních 1kříd. nad 80 cm</t>
  </si>
  <si>
    <t>1/T</t>
  </si>
  <si>
    <t>Dveře vstupní bezpečnostní protipožární EW30 DP3, protihlukové 33 db,900x1970 mm levé</t>
  </si>
  <si>
    <t>povrch  laminát  3D CPL, desing dřeva</t>
  </si>
  <si>
    <t>bezpečnostní zámek s vložkou</t>
  </si>
  <si>
    <t>dveřní kukátko</t>
  </si>
  <si>
    <t>bezpečnostní kování koule x klika</t>
  </si>
  <si>
    <t>766666112R00</t>
  </si>
  <si>
    <t>Montáž dveří posuvných, osazení závěsu, 1kř.</t>
  </si>
  <si>
    <t>T/2</t>
  </si>
  <si>
    <t xml:space="preserve">Dveře vnitřní hladké plné 800x1970 mm, posuvné , povrch  laminát 3D CPL, řada Premium </t>
  </si>
  <si>
    <t>zámek dozický záchodový - možnost otevírání dveří zvenčí</t>
  </si>
  <si>
    <t>T2a</t>
  </si>
  <si>
    <t>Dveře vnitřní hladké plné 900x1970 mm, posuvné, povrch  laminát 3D CPLL, řada Premium</t>
  </si>
  <si>
    <t>zámek dozický záchodový, možnost otevření dveří zvenčí</t>
  </si>
  <si>
    <t>766670021R00</t>
  </si>
  <si>
    <t>Montáž kliky a štítku</t>
  </si>
  <si>
    <t>766695213R00</t>
  </si>
  <si>
    <t>Montáž prahů dveří jednokřídlových š. nad 10 cm</t>
  </si>
  <si>
    <t>5/T</t>
  </si>
  <si>
    <t>Dveřní práh dub, mořeno dle desingu dveří, lakovaý, 900/150 mm</t>
  </si>
  <si>
    <t>766812115R00</t>
  </si>
  <si>
    <t>Montáž kuchyňských linek dřev.na stěnu š.do 2,4 m</t>
  </si>
  <si>
    <t>6/T</t>
  </si>
  <si>
    <t>Atyp. rohová kuchyňská linka vyrobená na míru, zařizovací předměty nejsou součástí kuchyně</t>
  </si>
  <si>
    <t>766812840R00</t>
  </si>
  <si>
    <t xml:space="preserve">Demontáž kuchyňských linek </t>
  </si>
  <si>
    <t>766825821R00</t>
  </si>
  <si>
    <t>Demontáž vestavěných skříní 2křídlových</t>
  </si>
  <si>
    <t>6/Z</t>
  </si>
  <si>
    <t>Nástěnné madlo nerezové do koupelny dl. 900 mm, Dodávka+ montáž</t>
  </si>
  <si>
    <t>7/Z</t>
  </si>
  <si>
    <t>Instalační dvířka s rámem pro zazdění, nerez , 450/450 mm (dodávka+montáž)</t>
  </si>
  <si>
    <t>8/Z</t>
  </si>
  <si>
    <t>Přejezdová lišta nerez 900/150 mm, dodávka + montáž</t>
  </si>
  <si>
    <t>767681210R00</t>
  </si>
  <si>
    <t>Montáž zárubní montovat.1kř. hl. 150, š. do 80 cm</t>
  </si>
  <si>
    <t>767681220R00</t>
  </si>
  <si>
    <t>Montáž zárubní montovat 1kř. hl. 150, š. přes 80cm</t>
  </si>
  <si>
    <t>2/Z</t>
  </si>
  <si>
    <t xml:space="preserve">Zárubeň ocelová dvoudílná obkladová 800/1970/145mm, pro překrytí napojení staveb.pouzdra na příčku </t>
  </si>
  <si>
    <t>2a/Z</t>
  </si>
  <si>
    <t>Zárubeň ocelová dvoudílná obkladová 900/1970/145mm, pro překrytí stavebního pouzdra na příčku</t>
  </si>
  <si>
    <t>771575109R00</t>
  </si>
  <si>
    <t>Montáž podlah keram.,hladké, tmel, 60x60 cm</t>
  </si>
  <si>
    <t>29,02+2,79+8,28+2,06</t>
  </si>
  <si>
    <t>771475014R00</t>
  </si>
  <si>
    <t>Obklad soklíků keram.rovných, tmel,výška 10 cm</t>
  </si>
  <si>
    <t>č.m.202:(3,24+3,5+0,2)*2-1,3+(3,48+1,89+0,3)*2-1,2-0,8*2-0,9</t>
  </si>
  <si>
    <t>3,36+1,15*2+1,73+1,47+0,7-0,9*3</t>
  </si>
  <si>
    <t>771579795R00</t>
  </si>
  <si>
    <t>Příplatek za spárování vodotěsnou hmotou - plošně</t>
  </si>
  <si>
    <t>5971</t>
  </si>
  <si>
    <t>Dlaždice keramické RAKO UNISTONE béžová 60x60 cm , 63610</t>
  </si>
  <si>
    <t>42,15*1,05+27,08*0,1*1,05</t>
  </si>
  <si>
    <t>998771201R00</t>
  </si>
  <si>
    <t>Přesun hmot pro podlahy z dlaždic, výšky do 6 m</t>
  </si>
  <si>
    <t>775511800R00</t>
  </si>
  <si>
    <t>Demontáž podlah vlysových lepených včetně lišt</t>
  </si>
  <si>
    <t>3,345*3,5-0,5*1,1</t>
  </si>
  <si>
    <t>775591900R00</t>
  </si>
  <si>
    <t>Oprava podlah, broušení vlysů, parket trojnásobné</t>
  </si>
  <si>
    <t>č.m.203:12,96</t>
  </si>
  <si>
    <t>775511902R00</t>
  </si>
  <si>
    <t>Doplnění podlah vlys.do tmele, do 1 m2 - bez vlysů</t>
  </si>
  <si>
    <t>998775201R00</t>
  </si>
  <si>
    <t>Přesun hmot pro podlahy vlysové, výšky do 6 m</t>
  </si>
  <si>
    <t>776551830R00</t>
  </si>
  <si>
    <t>Sejmutí povlaků volně položených (koberec)</t>
  </si>
  <si>
    <t>18,32+3,26+13,3+9,94+15,84+24,09</t>
  </si>
  <si>
    <t>776511810RT1</t>
  </si>
  <si>
    <t>Odstranění PVC  lepených bez podložky, z ploch nad 20 m2</t>
  </si>
  <si>
    <t>18,32+3,26+13,3+9,94+15,84</t>
  </si>
  <si>
    <t>776401800R00</t>
  </si>
  <si>
    <t>Demontáž soklíků nebo lišt, pryžových nebo z PVC</t>
  </si>
  <si>
    <t>(7,8+4,55+0,59)*2-0,8*6-0,6*2</t>
  </si>
  <si>
    <t>(1,92+1,69)*2-0,8</t>
  </si>
  <si>
    <t>(3,26+4,08)*2-0,8</t>
  </si>
  <si>
    <t>(3,48+4,08)*2-0,8</t>
  </si>
  <si>
    <t>(3,8+4,18)*2-0,8-0,75</t>
  </si>
  <si>
    <t>776101115R00</t>
  </si>
  <si>
    <t>Vyrovnání podkladů samonivelační hmotou</t>
  </si>
  <si>
    <t>5,33+11,58+15,74</t>
  </si>
  <si>
    <t>776101121R00</t>
  </si>
  <si>
    <t>Provedení penetrace podkladu</t>
  </si>
  <si>
    <t>5,33+31,63+3,245*3,5-0,5*1,1</t>
  </si>
  <si>
    <t>776521200R00</t>
  </si>
  <si>
    <t>Lepení povlakových podlah z dílců PVC a CV (vinyl)</t>
  </si>
  <si>
    <t>11,58+15,74</t>
  </si>
  <si>
    <t>vytažení na stěny:(3,26+4,055)*2*0,15-0,9*0,15</t>
  </si>
  <si>
    <t>(4,18+3,77)*2*0,15-0,9*0,15</t>
  </si>
  <si>
    <t>28410</t>
  </si>
  <si>
    <t>Podlaha lepená Vinyl  conceptline 30114-jasan , tl.2 mm</t>
  </si>
  <si>
    <t>30,06</t>
  </si>
  <si>
    <t>776572100R00</t>
  </si>
  <si>
    <t>Lepení povlakových podlah z pásů textilních</t>
  </si>
  <si>
    <t>č.m.201:5,33</t>
  </si>
  <si>
    <t>697</t>
  </si>
  <si>
    <t>Koberec - čisticí zóna , Breno-BUMERANG 60</t>
  </si>
  <si>
    <t>5,33*1,05</t>
  </si>
  <si>
    <t>998776201R00</t>
  </si>
  <si>
    <t>Přesun hmot pro podlahy povlakové, v. 6m</t>
  </si>
  <si>
    <t>781415015R00</t>
  </si>
  <si>
    <t>Montáž obkladů stěn, z keram. dlaždic ,tmel.</t>
  </si>
  <si>
    <t>dle cement. omítky:67,72</t>
  </si>
  <si>
    <t>781419706R00</t>
  </si>
  <si>
    <t>Příplatek za spárovací vodotěsnou hmotu - plošně</t>
  </si>
  <si>
    <t>781497132R00</t>
  </si>
  <si>
    <t xml:space="preserve">Lišta nerezová rohová k obkladům </t>
  </si>
  <si>
    <t>2,4+1,08+3*2,72-0,95+3,18+1,0+2,28</t>
  </si>
  <si>
    <t>781497911R00</t>
  </si>
  <si>
    <t>Lišta koutová nerez</t>
  </si>
  <si>
    <t>2,4*9-2,0*3+9*2,72-2,0-0,95</t>
  </si>
  <si>
    <t>Dlažba keramická  RAKO-UNISTONE béžová 60x60 cm, 63610</t>
  </si>
  <si>
    <t>67,72*1,05</t>
  </si>
  <si>
    <t>998781201R00</t>
  </si>
  <si>
    <t>Přesun hmot pro obklady keramické, výšky do 6 m</t>
  </si>
  <si>
    <t>783222100R00</t>
  </si>
  <si>
    <t>Nátěr syntetický kovových konstrukcí dvojnásobný</t>
  </si>
  <si>
    <t>zárubně:(0,9+1,97*2)*0,29</t>
  </si>
  <si>
    <t>(0,9+1,97*2)*0,2*3</t>
  </si>
  <si>
    <t>(0,9+1,97*2)*0,18</t>
  </si>
  <si>
    <t>zárubně obkladové:(0,8*2+0,9)*1,97*0,25</t>
  </si>
  <si>
    <t>783226100R00</t>
  </si>
  <si>
    <t>Nátěr syntetický kovových konstrukcí základní</t>
  </si>
  <si>
    <t>783681001R00</t>
  </si>
  <si>
    <t>Nátěr polyuretan. dřevěných podlah 2x lak</t>
  </si>
  <si>
    <t>784191101R00</t>
  </si>
  <si>
    <t>Penetrace podkladu univerzální Primalex 1x</t>
  </si>
  <si>
    <t>88,288+206,83</t>
  </si>
  <si>
    <t>784402801R00</t>
  </si>
  <si>
    <t>Odstranění malby oškrábáním v místnosti H do 3,8 m</t>
  </si>
  <si>
    <t>dle opravy omítek stěn:127,5</t>
  </si>
  <si>
    <t>784195412R00</t>
  </si>
  <si>
    <t>Malba Primalex Polar, bílá, bez penetrace, 2 x</t>
  </si>
  <si>
    <t>strop dle SDK:4,85+7,665+67,493+8,28</t>
  </si>
  <si>
    <t>784195422R00</t>
  </si>
  <si>
    <t>Malba Primalex Polar, barva, bez penetrace, 2 x</t>
  </si>
  <si>
    <t>stěny dle štukování:206,83</t>
  </si>
  <si>
    <t>21001</t>
  </si>
  <si>
    <t>El. instalace (dle samostatného rozpočtu)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</si>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</sst>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opLeftCell="B65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SUMIF(F47:F69,A16,I47:I69)+SUMIF(F47:F69,"PSU",I47:I69)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SUMIF(F47:F69,A17,I47:I69)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SUMIF(F47:F69,A18,I47:I69)</f>
        <v>0</v>
      </c>
      <c r="J18" s="93"/>
    </row>
    <row r="19" spans="1:10" ht="23.25" customHeight="1">
      <c r="A19" s="193" t="s">
        <v>101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SUMIF(F47:F69,A19,I47:I69)</f>
        <v>0</v>
      </c>
      <c r="J19" s="93"/>
    </row>
    <row r="20" spans="1:10" ht="23.25" customHeight="1">
      <c r="A20" s="193" t="s">
        <v>102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SUMIF(F47:F69,A20,I47:I69)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52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43900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/>
      <c r="C39" s="138"/>
      <c r="D39" s="139"/>
      <c r="E39" s="139"/>
      <c r="F39" s="147">
        <f>' Pol'!AC269</f>
        <v>0</v>
      </c>
      <c r="G39" s="148">
        <f>' Pol'!AD269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51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53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54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55</v>
      </c>
      <c r="C47" s="175" t="s">
        <v>56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>
      <c r="A48" s="163"/>
      <c r="B48" s="166" t="s">
        <v>57</v>
      </c>
      <c r="C48" s="165" t="s">
        <v>58</v>
      </c>
      <c r="D48" s="167"/>
      <c r="E48" s="167"/>
      <c r="F48" s="183" t="s">
        <v>23</v>
      </c>
      <c r="G48" s="184"/>
      <c r="H48" s="184"/>
      <c r="I48" s="185">
        <f>' Pol'!G34</f>
        <v>0</v>
      </c>
      <c r="J48" s="185"/>
    </row>
    <row r="49" spans="1:10" ht="25.5" customHeight="1">
      <c r="A49" s="163"/>
      <c r="B49" s="166" t="s">
        <v>59</v>
      </c>
      <c r="C49" s="165" t="s">
        <v>60</v>
      </c>
      <c r="D49" s="167"/>
      <c r="E49" s="167"/>
      <c r="F49" s="183" t="s">
        <v>23</v>
      </c>
      <c r="G49" s="184"/>
      <c r="H49" s="184"/>
      <c r="I49" s="185">
        <f>' Pol'!G44</f>
        <v>0</v>
      </c>
      <c r="J49" s="185"/>
    </row>
    <row r="50" spans="1:10" ht="25.5" customHeight="1">
      <c r="A50" s="163"/>
      <c r="B50" s="166" t="s">
        <v>61</v>
      </c>
      <c r="C50" s="165" t="s">
        <v>62</v>
      </c>
      <c r="D50" s="167"/>
      <c r="E50" s="167"/>
      <c r="F50" s="183" t="s">
        <v>23</v>
      </c>
      <c r="G50" s="184"/>
      <c r="H50" s="184"/>
      <c r="I50" s="185">
        <f>' Pol'!G70</f>
        <v>0</v>
      </c>
      <c r="J50" s="185"/>
    </row>
    <row r="51" spans="1:10" ht="25.5" customHeight="1">
      <c r="A51" s="163"/>
      <c r="B51" s="166" t="s">
        <v>63</v>
      </c>
      <c r="C51" s="165" t="s">
        <v>64</v>
      </c>
      <c r="D51" s="167"/>
      <c r="E51" s="167"/>
      <c r="F51" s="183" t="s">
        <v>23</v>
      </c>
      <c r="G51" s="184"/>
      <c r="H51" s="184"/>
      <c r="I51" s="185">
        <f>' Pol'!G79</f>
        <v>0</v>
      </c>
      <c r="J51" s="185"/>
    </row>
    <row r="52" spans="1:10" ht="25.5" customHeight="1">
      <c r="A52" s="163"/>
      <c r="B52" s="166" t="s">
        <v>65</v>
      </c>
      <c r="C52" s="165" t="s">
        <v>66</v>
      </c>
      <c r="D52" s="167"/>
      <c r="E52" s="167"/>
      <c r="F52" s="183" t="s">
        <v>23</v>
      </c>
      <c r="G52" s="184"/>
      <c r="H52" s="184"/>
      <c r="I52" s="185">
        <f>' Pol'!G87</f>
        <v>0</v>
      </c>
      <c r="J52" s="185"/>
    </row>
    <row r="53" spans="1:10" ht="25.5" customHeight="1">
      <c r="A53" s="163"/>
      <c r="B53" s="166" t="s">
        <v>67</v>
      </c>
      <c r="C53" s="165" t="s">
        <v>68</v>
      </c>
      <c r="D53" s="167"/>
      <c r="E53" s="167"/>
      <c r="F53" s="183" t="s">
        <v>23</v>
      </c>
      <c r="G53" s="184"/>
      <c r="H53" s="184"/>
      <c r="I53" s="185">
        <f>' Pol'!G90</f>
        <v>0</v>
      </c>
      <c r="J53" s="185"/>
    </row>
    <row r="54" spans="1:10" ht="25.5" customHeight="1">
      <c r="A54" s="163"/>
      <c r="B54" s="166" t="s">
        <v>69</v>
      </c>
      <c r="C54" s="165" t="s">
        <v>70</v>
      </c>
      <c r="D54" s="167"/>
      <c r="E54" s="167"/>
      <c r="F54" s="183" t="s">
        <v>23</v>
      </c>
      <c r="G54" s="184"/>
      <c r="H54" s="184"/>
      <c r="I54" s="185">
        <f>' Pol'!G93</f>
        <v>0</v>
      </c>
      <c r="J54" s="185"/>
    </row>
    <row r="55" spans="1:10" ht="25.5" customHeight="1">
      <c r="A55" s="163"/>
      <c r="B55" s="166" t="s">
        <v>71</v>
      </c>
      <c r="C55" s="165" t="s">
        <v>72</v>
      </c>
      <c r="D55" s="167"/>
      <c r="E55" s="167"/>
      <c r="F55" s="183" t="s">
        <v>23</v>
      </c>
      <c r="G55" s="184"/>
      <c r="H55" s="184"/>
      <c r="I55" s="185">
        <f>' Pol'!G110</f>
        <v>0</v>
      </c>
      <c r="J55" s="185"/>
    </row>
    <row r="56" spans="1:10" ht="25.5" customHeight="1">
      <c r="A56" s="163"/>
      <c r="B56" s="166" t="s">
        <v>73</v>
      </c>
      <c r="C56" s="165" t="s">
        <v>74</v>
      </c>
      <c r="D56" s="167"/>
      <c r="E56" s="167"/>
      <c r="F56" s="183" t="s">
        <v>23</v>
      </c>
      <c r="G56" s="184"/>
      <c r="H56" s="184"/>
      <c r="I56" s="185">
        <f>' Pol'!G128</f>
        <v>0</v>
      </c>
      <c r="J56" s="185"/>
    </row>
    <row r="57" spans="1:10" ht="25.5" customHeight="1">
      <c r="A57" s="163"/>
      <c r="B57" s="166" t="s">
        <v>75</v>
      </c>
      <c r="C57" s="165" t="s">
        <v>76</v>
      </c>
      <c r="D57" s="167"/>
      <c r="E57" s="167"/>
      <c r="F57" s="183" t="s">
        <v>24</v>
      </c>
      <c r="G57" s="184"/>
      <c r="H57" s="184"/>
      <c r="I57" s="185">
        <f>' Pol'!G130</f>
        <v>0</v>
      </c>
      <c r="J57" s="185"/>
    </row>
    <row r="58" spans="1:10" ht="25.5" customHeight="1">
      <c r="A58" s="163"/>
      <c r="B58" s="166" t="s">
        <v>77</v>
      </c>
      <c r="C58" s="165" t="s">
        <v>78</v>
      </c>
      <c r="D58" s="167"/>
      <c r="E58" s="167"/>
      <c r="F58" s="183" t="s">
        <v>24</v>
      </c>
      <c r="G58" s="184"/>
      <c r="H58" s="184"/>
      <c r="I58" s="185">
        <f>' Pol'!G142</f>
        <v>0</v>
      </c>
      <c r="J58" s="185"/>
    </row>
    <row r="59" spans="1:10" ht="25.5" customHeight="1">
      <c r="A59" s="163"/>
      <c r="B59" s="166" t="s">
        <v>79</v>
      </c>
      <c r="C59" s="165" t="s">
        <v>80</v>
      </c>
      <c r="D59" s="167"/>
      <c r="E59" s="167"/>
      <c r="F59" s="183" t="s">
        <v>24</v>
      </c>
      <c r="G59" s="184"/>
      <c r="H59" s="184"/>
      <c r="I59" s="185">
        <f>' Pol'!G153</f>
        <v>0</v>
      </c>
      <c r="J59" s="185"/>
    </row>
    <row r="60" spans="1:10" ht="25.5" customHeight="1">
      <c r="A60" s="163"/>
      <c r="B60" s="166" t="s">
        <v>81</v>
      </c>
      <c r="C60" s="165" t="s">
        <v>82</v>
      </c>
      <c r="D60" s="167"/>
      <c r="E60" s="167"/>
      <c r="F60" s="183" t="s">
        <v>24</v>
      </c>
      <c r="G60" s="184"/>
      <c r="H60" s="184"/>
      <c r="I60" s="185">
        <f>' Pol'!G155</f>
        <v>0</v>
      </c>
      <c r="J60" s="185"/>
    </row>
    <row r="61" spans="1:10" ht="25.5" customHeight="1">
      <c r="A61" s="163"/>
      <c r="B61" s="166" t="s">
        <v>83</v>
      </c>
      <c r="C61" s="165" t="s">
        <v>84</v>
      </c>
      <c r="D61" s="167"/>
      <c r="E61" s="167"/>
      <c r="F61" s="183" t="s">
        <v>24</v>
      </c>
      <c r="G61" s="184"/>
      <c r="H61" s="184"/>
      <c r="I61" s="185">
        <f>' Pol'!G157</f>
        <v>0</v>
      </c>
      <c r="J61" s="185"/>
    </row>
    <row r="62" spans="1:10" ht="25.5" customHeight="1">
      <c r="A62" s="163"/>
      <c r="B62" s="166" t="s">
        <v>85</v>
      </c>
      <c r="C62" s="165" t="s">
        <v>86</v>
      </c>
      <c r="D62" s="167"/>
      <c r="E62" s="167"/>
      <c r="F62" s="183" t="s">
        <v>24</v>
      </c>
      <c r="G62" s="184"/>
      <c r="H62" s="184"/>
      <c r="I62" s="185">
        <f>' Pol'!G185</f>
        <v>0</v>
      </c>
      <c r="J62" s="185"/>
    </row>
    <row r="63" spans="1:10" ht="25.5" customHeight="1">
      <c r="A63" s="163"/>
      <c r="B63" s="166" t="s">
        <v>87</v>
      </c>
      <c r="C63" s="165" t="s">
        <v>88</v>
      </c>
      <c r="D63" s="167"/>
      <c r="E63" s="167"/>
      <c r="F63" s="183" t="s">
        <v>24</v>
      </c>
      <c r="G63" s="184"/>
      <c r="H63" s="184"/>
      <c r="I63" s="185">
        <f>' Pol'!G193</f>
        <v>0</v>
      </c>
      <c r="J63" s="185"/>
    </row>
    <row r="64" spans="1:10" ht="25.5" customHeight="1">
      <c r="A64" s="163"/>
      <c r="B64" s="166" t="s">
        <v>89</v>
      </c>
      <c r="C64" s="165" t="s">
        <v>90</v>
      </c>
      <c r="D64" s="167"/>
      <c r="E64" s="167"/>
      <c r="F64" s="183" t="s">
        <v>24</v>
      </c>
      <c r="G64" s="184"/>
      <c r="H64" s="184"/>
      <c r="I64" s="185">
        <f>' Pol'!G204</f>
        <v>0</v>
      </c>
      <c r="J64" s="185"/>
    </row>
    <row r="65" spans="1:10" ht="25.5" customHeight="1">
      <c r="A65" s="163"/>
      <c r="B65" s="166" t="s">
        <v>91</v>
      </c>
      <c r="C65" s="165" t="s">
        <v>92</v>
      </c>
      <c r="D65" s="167"/>
      <c r="E65" s="167"/>
      <c r="F65" s="183" t="s">
        <v>24</v>
      </c>
      <c r="G65" s="184"/>
      <c r="H65" s="184"/>
      <c r="I65" s="185">
        <f>' Pol'!G211</f>
        <v>0</v>
      </c>
      <c r="J65" s="185"/>
    </row>
    <row r="66" spans="1:10" ht="25.5" customHeight="1">
      <c r="A66" s="163"/>
      <c r="B66" s="166" t="s">
        <v>93</v>
      </c>
      <c r="C66" s="165" t="s">
        <v>94</v>
      </c>
      <c r="D66" s="167"/>
      <c r="E66" s="167"/>
      <c r="F66" s="183" t="s">
        <v>24</v>
      </c>
      <c r="G66" s="184"/>
      <c r="H66" s="184"/>
      <c r="I66" s="185">
        <f>' Pol'!G237</f>
        <v>0</v>
      </c>
      <c r="J66" s="185"/>
    </row>
    <row r="67" spans="1:10" ht="25.5" customHeight="1">
      <c r="A67" s="163"/>
      <c r="B67" s="166" t="s">
        <v>95</v>
      </c>
      <c r="C67" s="165" t="s">
        <v>96</v>
      </c>
      <c r="D67" s="167"/>
      <c r="E67" s="167"/>
      <c r="F67" s="183" t="s">
        <v>24</v>
      </c>
      <c r="G67" s="184"/>
      <c r="H67" s="184"/>
      <c r="I67" s="185">
        <f>' Pol'!G248</f>
        <v>0</v>
      </c>
      <c r="J67" s="185"/>
    </row>
    <row r="68" spans="1:10" ht="25.5" customHeight="1">
      <c r="A68" s="163"/>
      <c r="B68" s="166" t="s">
        <v>97</v>
      </c>
      <c r="C68" s="165" t="s">
        <v>98</v>
      </c>
      <c r="D68" s="167"/>
      <c r="E68" s="167"/>
      <c r="F68" s="183" t="s">
        <v>24</v>
      </c>
      <c r="G68" s="184"/>
      <c r="H68" s="184"/>
      <c r="I68" s="185">
        <f>' Pol'!G257</f>
        <v>0</v>
      </c>
      <c r="J68" s="185"/>
    </row>
    <row r="69" spans="1:10" ht="25.5" customHeight="1">
      <c r="A69" s="163"/>
      <c r="B69" s="177" t="s">
        <v>99</v>
      </c>
      <c r="C69" s="178" t="s">
        <v>100</v>
      </c>
      <c r="D69" s="179"/>
      <c r="E69" s="179"/>
      <c r="F69" s="186" t="s">
        <v>25</v>
      </c>
      <c r="G69" s="187"/>
      <c r="H69" s="187"/>
      <c r="I69" s="188">
        <f>' Pol'!G266</f>
        <v>0</v>
      </c>
      <c r="J69" s="188"/>
    </row>
    <row r="70" spans="1:10" ht="25.5" customHeight="1">
      <c r="A70" s="164"/>
      <c r="B70" s="170" t="s">
        <v>1</v>
      </c>
      <c r="C70" s="170"/>
      <c r="D70" s="171"/>
      <c r="E70" s="171"/>
      <c r="F70" s="189"/>
      <c r="G70" s="190"/>
      <c r="H70" s="190"/>
      <c r="I70" s="191">
        <f>SUM(I47:I69)</f>
        <v>0</v>
      </c>
      <c r="J70" s="191"/>
    </row>
    <row r="71" spans="1:10">
      <c r="F71" s="192"/>
      <c r="G71" s="130"/>
      <c r="H71" s="192"/>
      <c r="I71" s="130"/>
      <c r="J71" s="130"/>
    </row>
    <row r="72" spans="1:10">
      <c r="F72" s="192"/>
      <c r="G72" s="130"/>
      <c r="H72" s="192"/>
      <c r="I72" s="130"/>
      <c r="J72" s="130"/>
    </row>
    <row r="73" spans="1:10">
      <c r="F73" s="192"/>
      <c r="G73" s="130"/>
      <c r="H73" s="192"/>
      <c r="I73" s="130"/>
      <c r="J7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I70:J70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79"/>
  <sheetViews>
    <sheetView tabSelected="1" topLeftCell="A90" workbookViewId="0">
      <selection activeCell="E247" sqref="E247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104</v>
      </c>
    </row>
    <row r="2" spans="1:60" ht="24.95" customHeight="1">
      <c r="A2" s="202" t="s">
        <v>103</v>
      </c>
      <c r="B2" s="196"/>
      <c r="C2" s="197" t="s">
        <v>46</v>
      </c>
      <c r="D2" s="198"/>
      <c r="E2" s="198"/>
      <c r="F2" s="198"/>
      <c r="G2" s="204"/>
      <c r="AE2" t="s">
        <v>105</v>
      </c>
    </row>
    <row r="3" spans="1:60" ht="24.95" customHeight="1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106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107</v>
      </c>
    </row>
    <row r="5" spans="1:60" hidden="1">
      <c r="A5" s="206" t="s">
        <v>108</v>
      </c>
      <c r="B5" s="207"/>
      <c r="C5" s="208"/>
      <c r="D5" s="209"/>
      <c r="E5" s="209"/>
      <c r="F5" s="209"/>
      <c r="G5" s="210"/>
      <c r="AE5" t="s">
        <v>109</v>
      </c>
    </row>
    <row r="7" spans="1:60" ht="38.25">
      <c r="A7" s="216" t="s">
        <v>110</v>
      </c>
      <c r="B7" s="217" t="s">
        <v>111</v>
      </c>
      <c r="C7" s="217" t="s">
        <v>112</v>
      </c>
      <c r="D7" s="216" t="s">
        <v>113</v>
      </c>
      <c r="E7" s="216" t="s">
        <v>114</v>
      </c>
      <c r="F7" s="211" t="s">
        <v>115</v>
      </c>
      <c r="G7" s="237" t="s">
        <v>28</v>
      </c>
      <c r="H7" s="238" t="s">
        <v>29</v>
      </c>
      <c r="I7" s="238" t="s">
        <v>116</v>
      </c>
      <c r="J7" s="238" t="s">
        <v>30</v>
      </c>
      <c r="K7" s="238" t="s">
        <v>117</v>
      </c>
      <c r="L7" s="238" t="s">
        <v>118</v>
      </c>
      <c r="M7" s="238" t="s">
        <v>119</v>
      </c>
      <c r="N7" s="238" t="s">
        <v>120</v>
      </c>
      <c r="O7" s="238" t="s">
        <v>121</v>
      </c>
      <c r="P7" s="238" t="s">
        <v>122</v>
      </c>
      <c r="Q7" s="238" t="s">
        <v>123</v>
      </c>
      <c r="R7" s="238" t="s">
        <v>124</v>
      </c>
      <c r="S7" s="238" t="s">
        <v>125</v>
      </c>
      <c r="T7" s="238" t="s">
        <v>126</v>
      </c>
      <c r="U7" s="219" t="s">
        <v>127</v>
      </c>
    </row>
    <row r="8" spans="1:60">
      <c r="A8" s="239" t="s">
        <v>128</v>
      </c>
      <c r="B8" s="240" t="s">
        <v>55</v>
      </c>
      <c r="C8" s="241" t="s">
        <v>56</v>
      </c>
      <c r="D8" s="218"/>
      <c r="E8" s="242"/>
      <c r="F8" s="243"/>
      <c r="G8" s="243">
        <f>SUMIF(AE9:AE33,"&lt;&gt;NOR",G9:G33)</f>
        <v>0</v>
      </c>
      <c r="H8" s="243"/>
      <c r="I8" s="243">
        <f>SUM(I9:I33)</f>
        <v>0</v>
      </c>
      <c r="J8" s="243"/>
      <c r="K8" s="243">
        <f>SUM(K9:K33)</f>
        <v>0</v>
      </c>
      <c r="L8" s="243"/>
      <c r="M8" s="243">
        <f>SUM(M9:M33)</f>
        <v>0</v>
      </c>
      <c r="N8" s="218"/>
      <c r="O8" s="218">
        <f>SUM(O9:O33)</f>
        <v>4.3136599999999996</v>
      </c>
      <c r="P8" s="218"/>
      <c r="Q8" s="218">
        <f>SUM(Q9:Q33)</f>
        <v>0</v>
      </c>
      <c r="R8" s="218"/>
      <c r="S8" s="218"/>
      <c r="T8" s="239"/>
      <c r="U8" s="218">
        <f>SUM(U9:U33)</f>
        <v>43</v>
      </c>
      <c r="AE8" t="s">
        <v>129</v>
      </c>
    </row>
    <row r="9" spans="1:60" ht="22.5" outlineLevel="1">
      <c r="A9" s="213">
        <v>1</v>
      </c>
      <c r="B9" s="220" t="s">
        <v>130</v>
      </c>
      <c r="C9" s="265" t="s">
        <v>131</v>
      </c>
      <c r="D9" s="222" t="s">
        <v>132</v>
      </c>
      <c r="E9" s="228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15</v>
      </c>
      <c r="M9" s="233">
        <f>G9*(1+L9/100)</f>
        <v>0</v>
      </c>
      <c r="N9" s="222">
        <v>2.1409999999999998E-2</v>
      </c>
      <c r="O9" s="222">
        <f>ROUND(E9*N9,5)</f>
        <v>2.1409999999999998E-2</v>
      </c>
      <c r="P9" s="222">
        <v>0</v>
      </c>
      <c r="Q9" s="222">
        <f>ROUND(E9*P9,5)</f>
        <v>0</v>
      </c>
      <c r="R9" s="222"/>
      <c r="S9" s="222"/>
      <c r="T9" s="223">
        <v>0.24199999999999999</v>
      </c>
      <c r="U9" s="222">
        <f>ROUND(E9*T9,2)</f>
        <v>0.24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133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>
      <c r="A10" s="213">
        <v>2</v>
      </c>
      <c r="B10" s="220" t="s">
        <v>134</v>
      </c>
      <c r="C10" s="265" t="s">
        <v>135</v>
      </c>
      <c r="D10" s="222" t="s">
        <v>132</v>
      </c>
      <c r="E10" s="228">
        <v>1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15</v>
      </c>
      <c r="M10" s="233">
        <f>G10*(1+L10/100)</f>
        <v>0</v>
      </c>
      <c r="N10" s="222">
        <v>2.7519999999999999E-2</v>
      </c>
      <c r="O10" s="222">
        <f>ROUND(E10*N10,5)</f>
        <v>2.7519999999999999E-2</v>
      </c>
      <c r="P10" s="222">
        <v>0</v>
      </c>
      <c r="Q10" s="222">
        <f>ROUND(E10*P10,5)</f>
        <v>0</v>
      </c>
      <c r="R10" s="222"/>
      <c r="S10" s="222"/>
      <c r="T10" s="223">
        <v>0.24199999999999999</v>
      </c>
      <c r="U10" s="222">
        <f>ROUND(E10*T10,2)</f>
        <v>0.24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133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>
      <c r="A11" s="213">
        <v>3</v>
      </c>
      <c r="B11" s="220" t="s">
        <v>136</v>
      </c>
      <c r="C11" s="265" t="s">
        <v>137</v>
      </c>
      <c r="D11" s="222" t="s">
        <v>132</v>
      </c>
      <c r="E11" s="228">
        <v>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15</v>
      </c>
      <c r="M11" s="233">
        <f>G11*(1+L11/100)</f>
        <v>0</v>
      </c>
      <c r="N11" s="222">
        <v>3.2649999999999998E-2</v>
      </c>
      <c r="O11" s="222">
        <f>ROUND(E11*N11,5)</f>
        <v>3.2649999999999998E-2</v>
      </c>
      <c r="P11" s="222">
        <v>0</v>
      </c>
      <c r="Q11" s="222">
        <f>ROUND(E11*P11,5)</f>
        <v>0</v>
      </c>
      <c r="R11" s="222"/>
      <c r="S11" s="222"/>
      <c r="T11" s="223">
        <v>0.24199999999999999</v>
      </c>
      <c r="U11" s="222">
        <f>ROUND(E11*T11,2)</f>
        <v>0.24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133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>
        <v>4</v>
      </c>
      <c r="B12" s="220" t="s">
        <v>138</v>
      </c>
      <c r="C12" s="265" t="s">
        <v>139</v>
      </c>
      <c r="D12" s="222" t="s">
        <v>140</v>
      </c>
      <c r="E12" s="228">
        <v>0.15601789999999999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15</v>
      </c>
      <c r="M12" s="233">
        <f>G12*(1+L12/100)</f>
        <v>0</v>
      </c>
      <c r="N12" s="222">
        <v>1.9539999999999998E-2</v>
      </c>
      <c r="O12" s="222">
        <f>ROUND(E12*N12,5)</f>
        <v>3.0500000000000002E-3</v>
      </c>
      <c r="P12" s="222">
        <v>0</v>
      </c>
      <c r="Q12" s="222">
        <f>ROUND(E12*P12,5)</f>
        <v>0</v>
      </c>
      <c r="R12" s="222"/>
      <c r="S12" s="222"/>
      <c r="T12" s="223">
        <v>18.175000000000001</v>
      </c>
      <c r="U12" s="222">
        <f>ROUND(E12*T12,2)</f>
        <v>2.84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133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/>
      <c r="B13" s="220"/>
      <c r="C13" s="266" t="s">
        <v>141</v>
      </c>
      <c r="D13" s="224"/>
      <c r="E13" s="229">
        <v>0.15601789999999999</v>
      </c>
      <c r="F13" s="233"/>
      <c r="G13" s="233"/>
      <c r="H13" s="233"/>
      <c r="I13" s="233"/>
      <c r="J13" s="233"/>
      <c r="K13" s="233"/>
      <c r="L13" s="233"/>
      <c r="M13" s="233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142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>
      <c r="A14" s="213">
        <v>5</v>
      </c>
      <c r="B14" s="220" t="s">
        <v>143</v>
      </c>
      <c r="C14" s="265" t="s">
        <v>144</v>
      </c>
      <c r="D14" s="222" t="s">
        <v>140</v>
      </c>
      <c r="E14" s="228">
        <v>0.16847999999999999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15</v>
      </c>
      <c r="M14" s="233">
        <f>G14*(1+L14/100)</f>
        <v>0</v>
      </c>
      <c r="N14" s="222">
        <v>1</v>
      </c>
      <c r="O14" s="222">
        <f>ROUND(E14*N14,5)</f>
        <v>0.16847999999999999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145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/>
      <c r="B15" s="220"/>
      <c r="C15" s="266" t="s">
        <v>146</v>
      </c>
      <c r="D15" s="224"/>
      <c r="E15" s="229">
        <v>0.16847999999999999</v>
      </c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142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>
      <c r="A16" s="213">
        <v>6</v>
      </c>
      <c r="B16" s="220" t="s">
        <v>147</v>
      </c>
      <c r="C16" s="265" t="s">
        <v>148</v>
      </c>
      <c r="D16" s="222" t="s">
        <v>149</v>
      </c>
      <c r="E16" s="228">
        <v>8.4472000000000005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15</v>
      </c>
      <c r="M16" s="233">
        <f>G16*(1+L16/100)</f>
        <v>0</v>
      </c>
      <c r="N16" s="222">
        <v>3.9629999999999999E-2</v>
      </c>
      <c r="O16" s="222">
        <f>ROUND(E16*N16,5)</f>
        <v>0.33476</v>
      </c>
      <c r="P16" s="222">
        <v>0</v>
      </c>
      <c r="Q16" s="222">
        <f>ROUND(E16*P16,5)</f>
        <v>0</v>
      </c>
      <c r="R16" s="222"/>
      <c r="S16" s="222"/>
      <c r="T16" s="223">
        <v>0.46899999999999997</v>
      </c>
      <c r="U16" s="222">
        <f>ROUND(E16*T16,2)</f>
        <v>3.96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133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/>
      <c r="B17" s="220"/>
      <c r="C17" s="266" t="s">
        <v>150</v>
      </c>
      <c r="D17" s="224"/>
      <c r="E17" s="229">
        <v>8.4472000000000005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142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>
      <c r="A18" s="213">
        <v>7</v>
      </c>
      <c r="B18" s="220" t="s">
        <v>151</v>
      </c>
      <c r="C18" s="265" t="s">
        <v>152</v>
      </c>
      <c r="D18" s="222" t="s">
        <v>149</v>
      </c>
      <c r="E18" s="228">
        <v>21.918199999999999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15</v>
      </c>
      <c r="M18" s="233">
        <f>G18*(1+L18/100)</f>
        <v>0</v>
      </c>
      <c r="N18" s="222">
        <v>5.2510000000000001E-2</v>
      </c>
      <c r="O18" s="222">
        <f>ROUND(E18*N18,5)</f>
        <v>1.1509199999999999</v>
      </c>
      <c r="P18" s="222">
        <v>0</v>
      </c>
      <c r="Q18" s="222">
        <f>ROUND(E18*P18,5)</f>
        <v>0</v>
      </c>
      <c r="R18" s="222"/>
      <c r="S18" s="222"/>
      <c r="T18" s="223">
        <v>0.52915000000000001</v>
      </c>
      <c r="U18" s="222">
        <f>ROUND(E18*T18,2)</f>
        <v>11.6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133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>
      <c r="A19" s="213"/>
      <c r="B19" s="220"/>
      <c r="C19" s="266" t="s">
        <v>153</v>
      </c>
      <c r="D19" s="224"/>
      <c r="E19" s="229">
        <v>17.6722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142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/>
      <c r="B20" s="220"/>
      <c r="C20" s="266" t="s">
        <v>154</v>
      </c>
      <c r="D20" s="224"/>
      <c r="E20" s="229">
        <v>-0.125</v>
      </c>
      <c r="F20" s="233"/>
      <c r="G20" s="233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142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/>
      <c r="B21" s="220"/>
      <c r="C21" s="266" t="s">
        <v>155</v>
      </c>
      <c r="D21" s="224"/>
      <c r="E21" s="229">
        <v>4.3710000000000004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142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>
      <c r="A22" s="213">
        <v>8</v>
      </c>
      <c r="B22" s="220" t="s">
        <v>156</v>
      </c>
      <c r="C22" s="265" t="s">
        <v>157</v>
      </c>
      <c r="D22" s="222" t="s">
        <v>149</v>
      </c>
      <c r="E22" s="228">
        <v>21.8261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15</v>
      </c>
      <c r="M22" s="233">
        <f>G22*(1+L22/100)</f>
        <v>0</v>
      </c>
      <c r="N22" s="222">
        <v>6.5490000000000007E-2</v>
      </c>
      <c r="O22" s="222">
        <f>ROUND(E22*N22,5)</f>
        <v>1.4293899999999999</v>
      </c>
      <c r="P22" s="222">
        <v>0</v>
      </c>
      <c r="Q22" s="222">
        <f>ROUND(E22*P22,5)</f>
        <v>0</v>
      </c>
      <c r="R22" s="222"/>
      <c r="S22" s="222"/>
      <c r="T22" s="223">
        <v>0.48399999999999999</v>
      </c>
      <c r="U22" s="222">
        <f>ROUND(E22*T22,2)</f>
        <v>10.56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133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>
      <c r="A23" s="213"/>
      <c r="B23" s="220"/>
      <c r="C23" s="266" t="s">
        <v>158</v>
      </c>
      <c r="D23" s="224"/>
      <c r="E23" s="229">
        <v>21.8261</v>
      </c>
      <c r="F23" s="233"/>
      <c r="G23" s="233"/>
      <c r="H23" s="233"/>
      <c r="I23" s="233"/>
      <c r="J23" s="233"/>
      <c r="K23" s="233"/>
      <c r="L23" s="233"/>
      <c r="M23" s="233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142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3">
        <v>9</v>
      </c>
      <c r="B24" s="220" t="s">
        <v>159</v>
      </c>
      <c r="C24" s="265" t="s">
        <v>160</v>
      </c>
      <c r="D24" s="222" t="s">
        <v>161</v>
      </c>
      <c r="E24" s="228">
        <v>19.04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15</v>
      </c>
      <c r="M24" s="233">
        <f>G24*(1+L24/100)</f>
        <v>0</v>
      </c>
      <c r="N24" s="222">
        <v>1.0200000000000001E-3</v>
      </c>
      <c r="O24" s="222">
        <f>ROUND(E24*N24,5)</f>
        <v>1.942E-2</v>
      </c>
      <c r="P24" s="222">
        <v>0</v>
      </c>
      <c r="Q24" s="222">
        <f>ROUND(E24*P24,5)</f>
        <v>0</v>
      </c>
      <c r="R24" s="222"/>
      <c r="S24" s="222"/>
      <c r="T24" s="223">
        <v>0.23</v>
      </c>
      <c r="U24" s="222">
        <f>ROUND(E24*T24,2)</f>
        <v>4.38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133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3"/>
      <c r="B25" s="220"/>
      <c r="C25" s="266" t="s">
        <v>162</v>
      </c>
      <c r="D25" s="224"/>
      <c r="E25" s="229">
        <v>19.04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142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>
        <v>10</v>
      </c>
      <c r="B26" s="220" t="s">
        <v>163</v>
      </c>
      <c r="C26" s="265" t="s">
        <v>164</v>
      </c>
      <c r="D26" s="222" t="s">
        <v>149</v>
      </c>
      <c r="E26" s="228">
        <v>4.6280000000000001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15</v>
      </c>
      <c r="M26" s="233">
        <f>G26*(1+L26/100)</f>
        <v>0</v>
      </c>
      <c r="N26" s="222">
        <v>7.7579999999999996E-2</v>
      </c>
      <c r="O26" s="222">
        <f>ROUND(E26*N26,5)</f>
        <v>0.35904000000000003</v>
      </c>
      <c r="P26" s="222">
        <v>0</v>
      </c>
      <c r="Q26" s="222">
        <f>ROUND(E26*P26,5)</f>
        <v>0</v>
      </c>
      <c r="R26" s="222"/>
      <c r="S26" s="222"/>
      <c r="T26" s="223">
        <v>0.81899999999999995</v>
      </c>
      <c r="U26" s="222">
        <f>ROUND(E26*T26,2)</f>
        <v>3.79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133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3"/>
      <c r="B27" s="220"/>
      <c r="C27" s="266" t="s">
        <v>165</v>
      </c>
      <c r="D27" s="224"/>
      <c r="E27" s="229">
        <v>1.417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142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/>
      <c r="B28" s="220"/>
      <c r="C28" s="266" t="s">
        <v>166</v>
      </c>
      <c r="D28" s="224"/>
      <c r="E28" s="229">
        <v>3.2109999999999999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142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13">
        <v>11</v>
      </c>
      <c r="B29" s="220" t="s">
        <v>167</v>
      </c>
      <c r="C29" s="265" t="s">
        <v>168</v>
      </c>
      <c r="D29" s="222" t="s">
        <v>149</v>
      </c>
      <c r="E29" s="228">
        <v>1.24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15</v>
      </c>
      <c r="M29" s="233">
        <f>G29*(1+L29/100)</f>
        <v>0</v>
      </c>
      <c r="N29" s="222">
        <v>0.18323999999999999</v>
      </c>
      <c r="O29" s="222">
        <f>ROUND(E29*N29,5)</f>
        <v>0.22722000000000001</v>
      </c>
      <c r="P29" s="222">
        <v>0</v>
      </c>
      <c r="Q29" s="222">
        <f>ROUND(E29*P29,5)</f>
        <v>0</v>
      </c>
      <c r="R29" s="222"/>
      <c r="S29" s="222"/>
      <c r="T29" s="223">
        <v>1.21</v>
      </c>
      <c r="U29" s="222">
        <f>ROUND(E29*T29,2)</f>
        <v>1.5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133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/>
      <c r="B30" s="220"/>
      <c r="C30" s="266" t="s">
        <v>169</v>
      </c>
      <c r="D30" s="224"/>
      <c r="E30" s="229">
        <v>1.24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142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>
        <v>12</v>
      </c>
      <c r="B31" s="220" t="s">
        <v>170</v>
      </c>
      <c r="C31" s="265" t="s">
        <v>171</v>
      </c>
      <c r="D31" s="222" t="s">
        <v>149</v>
      </c>
      <c r="E31" s="228">
        <v>5.4180000000000001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15</v>
      </c>
      <c r="M31" s="233">
        <f>G31*(1+L31/100)</f>
        <v>0</v>
      </c>
      <c r="N31" s="222">
        <v>9.9629999999999996E-2</v>
      </c>
      <c r="O31" s="222">
        <f>ROUND(E31*N31,5)</f>
        <v>0.53979999999999995</v>
      </c>
      <c r="P31" s="222">
        <v>0</v>
      </c>
      <c r="Q31" s="222">
        <f>ROUND(E31*P31,5)</f>
        <v>0</v>
      </c>
      <c r="R31" s="222"/>
      <c r="S31" s="222"/>
      <c r="T31" s="223">
        <v>0.67400000000000004</v>
      </c>
      <c r="U31" s="222">
        <f>ROUND(E31*T31,2)</f>
        <v>3.65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133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3"/>
      <c r="B32" s="220"/>
      <c r="C32" s="266" t="s">
        <v>172</v>
      </c>
      <c r="D32" s="224"/>
      <c r="E32" s="229">
        <v>2.3969999999999998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142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3"/>
      <c r="B33" s="220"/>
      <c r="C33" s="266" t="s">
        <v>173</v>
      </c>
      <c r="D33" s="224"/>
      <c r="E33" s="229">
        <v>3.0209999999999999</v>
      </c>
      <c r="F33" s="233"/>
      <c r="G33" s="233"/>
      <c r="H33" s="233"/>
      <c r="I33" s="233"/>
      <c r="J33" s="233"/>
      <c r="K33" s="233"/>
      <c r="L33" s="233"/>
      <c r="M33" s="233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142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>
      <c r="A34" s="214" t="s">
        <v>128</v>
      </c>
      <c r="B34" s="221" t="s">
        <v>57</v>
      </c>
      <c r="C34" s="267" t="s">
        <v>58</v>
      </c>
      <c r="D34" s="225"/>
      <c r="E34" s="230"/>
      <c r="F34" s="234"/>
      <c r="G34" s="234">
        <f>SUMIF(AE35:AE43,"&lt;&gt;NOR",G35:G43)</f>
        <v>0</v>
      </c>
      <c r="H34" s="234"/>
      <c r="I34" s="234">
        <f>SUM(I35:I43)</f>
        <v>0</v>
      </c>
      <c r="J34" s="234"/>
      <c r="K34" s="234">
        <f>SUM(K35:K43)</f>
        <v>0</v>
      </c>
      <c r="L34" s="234"/>
      <c r="M34" s="234">
        <f>SUM(M35:M43)</f>
        <v>0</v>
      </c>
      <c r="N34" s="225"/>
      <c r="O34" s="225">
        <f>SUM(O35:O43)</f>
        <v>1.0548</v>
      </c>
      <c r="P34" s="225"/>
      <c r="Q34" s="225">
        <f>SUM(Q35:Q43)</f>
        <v>0</v>
      </c>
      <c r="R34" s="225"/>
      <c r="S34" s="225"/>
      <c r="T34" s="226"/>
      <c r="U34" s="225">
        <f>SUM(U35:U43)</f>
        <v>83.88000000000001</v>
      </c>
      <c r="AE34" t="s">
        <v>129</v>
      </c>
    </row>
    <row r="35" spans="1:60" outlineLevel="1">
      <c r="A35" s="213">
        <v>13</v>
      </c>
      <c r="B35" s="220" t="s">
        <v>174</v>
      </c>
      <c r="C35" s="265" t="s">
        <v>175</v>
      </c>
      <c r="D35" s="222" t="s">
        <v>149</v>
      </c>
      <c r="E35" s="228">
        <v>4.8499999999999996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15</v>
      </c>
      <c r="M35" s="233">
        <f>G35*(1+L35/100)</f>
        <v>0</v>
      </c>
      <c r="N35" s="222">
        <v>1.247E-2</v>
      </c>
      <c r="O35" s="222">
        <f>ROUND(E35*N35,5)</f>
        <v>6.0479999999999999E-2</v>
      </c>
      <c r="P35" s="222">
        <v>0</v>
      </c>
      <c r="Q35" s="222">
        <f>ROUND(E35*P35,5)</f>
        <v>0</v>
      </c>
      <c r="R35" s="222"/>
      <c r="S35" s="222"/>
      <c r="T35" s="223">
        <v>0.95</v>
      </c>
      <c r="U35" s="222">
        <f>ROUND(E35*T35,2)</f>
        <v>4.6100000000000003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133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20"/>
      <c r="C36" s="266" t="s">
        <v>176</v>
      </c>
      <c r="D36" s="224"/>
      <c r="E36" s="229">
        <v>4.8499999999999996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142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>
      <c r="A37" s="213">
        <v>14</v>
      </c>
      <c r="B37" s="220" t="s">
        <v>177</v>
      </c>
      <c r="C37" s="265" t="s">
        <v>178</v>
      </c>
      <c r="D37" s="222" t="s">
        <v>149</v>
      </c>
      <c r="E37" s="228">
        <v>7.665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15</v>
      </c>
      <c r="M37" s="233">
        <f>G37*(1+L37/100)</f>
        <v>0</v>
      </c>
      <c r="N37" s="222">
        <v>1.2359999999999999E-2</v>
      </c>
      <c r="O37" s="222">
        <f>ROUND(E37*N37,5)</f>
        <v>9.4740000000000005E-2</v>
      </c>
      <c r="P37" s="222">
        <v>0</v>
      </c>
      <c r="Q37" s="222">
        <f>ROUND(E37*P37,5)</f>
        <v>0</v>
      </c>
      <c r="R37" s="222"/>
      <c r="S37" s="222"/>
      <c r="T37" s="223">
        <v>0.95</v>
      </c>
      <c r="U37" s="222">
        <f>ROUND(E37*T37,2)</f>
        <v>7.28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133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/>
      <c r="B38" s="220"/>
      <c r="C38" s="266" t="s">
        <v>179</v>
      </c>
      <c r="D38" s="224"/>
      <c r="E38" s="229">
        <v>7.665</v>
      </c>
      <c r="F38" s="233"/>
      <c r="G38" s="233"/>
      <c r="H38" s="233"/>
      <c r="I38" s="233"/>
      <c r="J38" s="233"/>
      <c r="K38" s="233"/>
      <c r="L38" s="233"/>
      <c r="M38" s="233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142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>
      <c r="A39" s="213">
        <v>15</v>
      </c>
      <c r="B39" s="220" t="s">
        <v>180</v>
      </c>
      <c r="C39" s="265" t="s">
        <v>181</v>
      </c>
      <c r="D39" s="222" t="s">
        <v>149</v>
      </c>
      <c r="E39" s="228">
        <v>67.492999999999995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15</v>
      </c>
      <c r="M39" s="233">
        <f>G39*(1+L39/100)</f>
        <v>0</v>
      </c>
      <c r="N39" s="222">
        <v>1.1860000000000001E-2</v>
      </c>
      <c r="O39" s="222">
        <f>ROUND(E39*N39,5)</f>
        <v>0.80047000000000001</v>
      </c>
      <c r="P39" s="222">
        <v>0</v>
      </c>
      <c r="Q39" s="222">
        <f>ROUND(E39*P39,5)</f>
        <v>0</v>
      </c>
      <c r="R39" s="222"/>
      <c r="S39" s="222"/>
      <c r="T39" s="223">
        <v>0.95</v>
      </c>
      <c r="U39" s="222">
        <f>ROUND(E39*T39,2)</f>
        <v>64.12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133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3"/>
      <c r="B40" s="220"/>
      <c r="C40" s="266" t="s">
        <v>182</v>
      </c>
      <c r="D40" s="224"/>
      <c r="E40" s="229">
        <v>74.63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142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/>
      <c r="B41" s="220"/>
      <c r="C41" s="266" t="s">
        <v>183</v>
      </c>
      <c r="D41" s="224"/>
      <c r="E41" s="229">
        <v>-7.1369999999999996</v>
      </c>
      <c r="F41" s="233"/>
      <c r="G41" s="233"/>
      <c r="H41" s="233"/>
      <c r="I41" s="233"/>
      <c r="J41" s="233"/>
      <c r="K41" s="233"/>
      <c r="L41" s="233"/>
      <c r="M41" s="233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142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>
      <c r="A42" s="213">
        <v>16</v>
      </c>
      <c r="B42" s="220" t="s">
        <v>184</v>
      </c>
      <c r="C42" s="265" t="s">
        <v>185</v>
      </c>
      <c r="D42" s="222" t="s">
        <v>149</v>
      </c>
      <c r="E42" s="228">
        <v>8.2799999999999994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15</v>
      </c>
      <c r="M42" s="233">
        <f>G42*(1+L42/100)</f>
        <v>0</v>
      </c>
      <c r="N42" s="222">
        <v>1.197E-2</v>
      </c>
      <c r="O42" s="222">
        <f>ROUND(E42*N42,5)</f>
        <v>9.9110000000000004E-2</v>
      </c>
      <c r="P42" s="222">
        <v>0</v>
      </c>
      <c r="Q42" s="222">
        <f>ROUND(E42*P42,5)</f>
        <v>0</v>
      </c>
      <c r="R42" s="222"/>
      <c r="S42" s="222"/>
      <c r="T42" s="223">
        <v>0.95</v>
      </c>
      <c r="U42" s="222">
        <f>ROUND(E42*T42,2)</f>
        <v>7.87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133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/>
      <c r="B43" s="220"/>
      <c r="C43" s="266" t="s">
        <v>186</v>
      </c>
      <c r="D43" s="224"/>
      <c r="E43" s="229">
        <v>8.2799999999999994</v>
      </c>
      <c r="F43" s="233"/>
      <c r="G43" s="233"/>
      <c r="H43" s="233"/>
      <c r="I43" s="233"/>
      <c r="J43" s="233"/>
      <c r="K43" s="233"/>
      <c r="L43" s="233"/>
      <c r="M43" s="233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142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>
      <c r="A44" s="214" t="s">
        <v>128</v>
      </c>
      <c r="B44" s="221" t="s">
        <v>59</v>
      </c>
      <c r="C44" s="267" t="s">
        <v>60</v>
      </c>
      <c r="D44" s="225"/>
      <c r="E44" s="230"/>
      <c r="F44" s="234"/>
      <c r="G44" s="234">
        <f>SUMIF(AE45:AE69,"&lt;&gt;NOR",G45:G69)</f>
        <v>0</v>
      </c>
      <c r="H44" s="234"/>
      <c r="I44" s="234">
        <f>SUM(I45:I69)</f>
        <v>0</v>
      </c>
      <c r="J44" s="234"/>
      <c r="K44" s="234">
        <f>SUM(K45:K69)</f>
        <v>0</v>
      </c>
      <c r="L44" s="234"/>
      <c r="M44" s="234">
        <f>SUM(M45:M69)</f>
        <v>0</v>
      </c>
      <c r="N44" s="225"/>
      <c r="O44" s="225">
        <f>SUM(O45:O69)</f>
        <v>9.9181400000000011</v>
      </c>
      <c r="P44" s="225"/>
      <c r="Q44" s="225">
        <f>SUM(Q45:Q69)</f>
        <v>0</v>
      </c>
      <c r="R44" s="225"/>
      <c r="S44" s="225"/>
      <c r="T44" s="226"/>
      <c r="U44" s="225">
        <f>SUM(U45:U69)</f>
        <v>179.96</v>
      </c>
      <c r="AE44" t="s">
        <v>129</v>
      </c>
    </row>
    <row r="45" spans="1:60" outlineLevel="1">
      <c r="A45" s="213">
        <v>17</v>
      </c>
      <c r="B45" s="220" t="s">
        <v>187</v>
      </c>
      <c r="C45" s="265" t="s">
        <v>188</v>
      </c>
      <c r="D45" s="222" t="s">
        <v>149</v>
      </c>
      <c r="E45" s="228">
        <v>14.775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15</v>
      </c>
      <c r="M45" s="233">
        <f>G45*(1+L45/100)</f>
        <v>0</v>
      </c>
      <c r="N45" s="222">
        <v>4.0000000000000003E-5</v>
      </c>
      <c r="O45" s="222">
        <f>ROUND(E45*N45,5)</f>
        <v>5.9000000000000003E-4</v>
      </c>
      <c r="P45" s="222">
        <v>0</v>
      </c>
      <c r="Q45" s="222">
        <f>ROUND(E45*P45,5)</f>
        <v>0</v>
      </c>
      <c r="R45" s="222"/>
      <c r="S45" s="222"/>
      <c r="T45" s="223">
        <v>7.8E-2</v>
      </c>
      <c r="U45" s="222">
        <f>ROUND(E45*T45,2)</f>
        <v>1.1499999999999999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133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/>
      <c r="B46" s="220"/>
      <c r="C46" s="266" t="s">
        <v>189</v>
      </c>
      <c r="D46" s="224"/>
      <c r="E46" s="229">
        <v>14.775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142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13">
        <v>18</v>
      </c>
      <c r="B47" s="220" t="s">
        <v>190</v>
      </c>
      <c r="C47" s="265" t="s">
        <v>191</v>
      </c>
      <c r="D47" s="222" t="s">
        <v>149</v>
      </c>
      <c r="E47" s="228">
        <v>127.5008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15</v>
      </c>
      <c r="M47" s="233">
        <f>G47*(1+L47/100)</f>
        <v>0</v>
      </c>
      <c r="N47" s="222">
        <v>1.5810000000000001E-2</v>
      </c>
      <c r="O47" s="222">
        <f>ROUND(E47*N47,5)</f>
        <v>2.01579</v>
      </c>
      <c r="P47" s="222">
        <v>0</v>
      </c>
      <c r="Q47" s="222">
        <f>ROUND(E47*P47,5)</f>
        <v>0</v>
      </c>
      <c r="R47" s="222"/>
      <c r="S47" s="222"/>
      <c r="T47" s="223">
        <v>0.24845</v>
      </c>
      <c r="U47" s="222">
        <f>ROUND(E47*T47,2)</f>
        <v>31.68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133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/>
      <c r="B48" s="220"/>
      <c r="C48" s="266" t="s">
        <v>192</v>
      </c>
      <c r="D48" s="224"/>
      <c r="E48" s="229">
        <v>14.547000000000001</v>
      </c>
      <c r="F48" s="233"/>
      <c r="G48" s="233"/>
      <c r="H48" s="233"/>
      <c r="I48" s="233"/>
      <c r="J48" s="233"/>
      <c r="K48" s="233"/>
      <c r="L48" s="233"/>
      <c r="M48" s="233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142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>
      <c r="A49" s="213"/>
      <c r="B49" s="220"/>
      <c r="C49" s="266" t="s">
        <v>193</v>
      </c>
      <c r="D49" s="224"/>
      <c r="E49" s="229">
        <v>36.0824</v>
      </c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142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/>
      <c r="B50" s="220"/>
      <c r="C50" s="266" t="s">
        <v>194</v>
      </c>
      <c r="D50" s="224"/>
      <c r="E50" s="229">
        <v>24.715199999999999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142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13"/>
      <c r="B51" s="220"/>
      <c r="C51" s="266" t="s">
        <v>195</v>
      </c>
      <c r="D51" s="224"/>
      <c r="E51" s="229">
        <v>24.252800000000001</v>
      </c>
      <c r="F51" s="233"/>
      <c r="G51" s="233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142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/>
      <c r="B52" s="220"/>
      <c r="C52" s="266" t="s">
        <v>196</v>
      </c>
      <c r="D52" s="224"/>
      <c r="E52" s="229">
        <v>27.903400000000001</v>
      </c>
      <c r="F52" s="233"/>
      <c r="G52" s="233"/>
      <c r="H52" s="233"/>
      <c r="I52" s="233"/>
      <c r="J52" s="233"/>
      <c r="K52" s="233"/>
      <c r="L52" s="233"/>
      <c r="M52" s="233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142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3">
        <v>19</v>
      </c>
      <c r="B53" s="220" t="s">
        <v>197</v>
      </c>
      <c r="C53" s="265" t="s">
        <v>198</v>
      </c>
      <c r="D53" s="222" t="s">
        <v>149</v>
      </c>
      <c r="E53" s="228">
        <v>79.3352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15</v>
      </c>
      <c r="M53" s="233">
        <f>G53*(1+L53/100)</f>
        <v>0</v>
      </c>
      <c r="N53" s="222">
        <v>4.4139999999999999E-2</v>
      </c>
      <c r="O53" s="222">
        <f>ROUND(E53*N53,5)</f>
        <v>3.5018600000000002</v>
      </c>
      <c r="P53" s="222">
        <v>0</v>
      </c>
      <c r="Q53" s="222">
        <f>ROUND(E53*P53,5)</f>
        <v>0</v>
      </c>
      <c r="R53" s="222"/>
      <c r="S53" s="222"/>
      <c r="T53" s="223">
        <v>0.504</v>
      </c>
      <c r="U53" s="222">
        <f>ROUND(E53*T53,2)</f>
        <v>39.979999999999997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133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/>
      <c r="B54" s="220"/>
      <c r="C54" s="266" t="s">
        <v>199</v>
      </c>
      <c r="D54" s="224"/>
      <c r="E54" s="229"/>
      <c r="F54" s="233"/>
      <c r="G54" s="233"/>
      <c r="H54" s="233"/>
      <c r="I54" s="233"/>
      <c r="J54" s="233"/>
      <c r="K54" s="233"/>
      <c r="L54" s="233"/>
      <c r="M54" s="233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142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3"/>
      <c r="B55" s="220"/>
      <c r="C55" s="266" t="s">
        <v>200</v>
      </c>
      <c r="D55" s="224"/>
      <c r="E55" s="229">
        <v>9.923</v>
      </c>
      <c r="F55" s="233"/>
      <c r="G55" s="233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142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>
      <c r="A56" s="213"/>
      <c r="B56" s="220"/>
      <c r="C56" s="266" t="s">
        <v>201</v>
      </c>
      <c r="D56" s="224"/>
      <c r="E56" s="229">
        <v>28.599399999999999</v>
      </c>
      <c r="F56" s="233"/>
      <c r="G56" s="233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142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3"/>
      <c r="B57" s="220"/>
      <c r="C57" s="266" t="s">
        <v>202</v>
      </c>
      <c r="D57" s="224"/>
      <c r="E57" s="229">
        <v>8.827</v>
      </c>
      <c r="F57" s="233"/>
      <c r="G57" s="233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142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13"/>
      <c r="B58" s="220"/>
      <c r="C58" s="266" t="s">
        <v>203</v>
      </c>
      <c r="D58" s="224"/>
      <c r="E58" s="229">
        <v>12.234999999999999</v>
      </c>
      <c r="F58" s="233"/>
      <c r="G58" s="233"/>
      <c r="H58" s="233"/>
      <c r="I58" s="233"/>
      <c r="J58" s="233"/>
      <c r="K58" s="233"/>
      <c r="L58" s="233"/>
      <c r="M58" s="233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142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13"/>
      <c r="B59" s="220"/>
      <c r="C59" s="266" t="s">
        <v>204</v>
      </c>
      <c r="D59" s="224"/>
      <c r="E59" s="229">
        <v>10.154199999999999</v>
      </c>
      <c r="F59" s="233"/>
      <c r="G59" s="233"/>
      <c r="H59" s="233"/>
      <c r="I59" s="233"/>
      <c r="J59" s="233"/>
      <c r="K59" s="233"/>
      <c r="L59" s="233"/>
      <c r="M59" s="233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142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3"/>
      <c r="B60" s="220"/>
      <c r="C60" s="266" t="s">
        <v>205</v>
      </c>
      <c r="D60" s="224"/>
      <c r="E60" s="229">
        <v>9.5966000000000005</v>
      </c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142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3">
        <v>20</v>
      </c>
      <c r="B61" s="220" t="s">
        <v>206</v>
      </c>
      <c r="C61" s="265" t="s">
        <v>207</v>
      </c>
      <c r="D61" s="222" t="s">
        <v>149</v>
      </c>
      <c r="E61" s="228">
        <v>67.715400000000002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15</v>
      </c>
      <c r="M61" s="233">
        <f>G61*(1+L61/100)</f>
        <v>0</v>
      </c>
      <c r="N61" s="222">
        <v>4.5580000000000002E-2</v>
      </c>
      <c r="O61" s="222">
        <f>ROUND(E61*N61,5)</f>
        <v>3.0864699999999998</v>
      </c>
      <c r="P61" s="222">
        <v>0</v>
      </c>
      <c r="Q61" s="222">
        <f>ROUND(E61*P61,5)</f>
        <v>0</v>
      </c>
      <c r="R61" s="222"/>
      <c r="S61" s="222"/>
      <c r="T61" s="223">
        <v>0.60799999999999998</v>
      </c>
      <c r="U61" s="222">
        <f>ROUND(E61*T61,2)</f>
        <v>41.17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133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3"/>
      <c r="B62" s="220"/>
      <c r="C62" s="266" t="s">
        <v>208</v>
      </c>
      <c r="D62" s="224"/>
      <c r="E62" s="229"/>
      <c r="F62" s="233"/>
      <c r="G62" s="233"/>
      <c r="H62" s="233"/>
      <c r="I62" s="233"/>
      <c r="J62" s="233"/>
      <c r="K62" s="233"/>
      <c r="L62" s="233"/>
      <c r="M62" s="233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142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3"/>
      <c r="B63" s="220"/>
      <c r="C63" s="266" t="s">
        <v>209</v>
      </c>
      <c r="D63" s="224"/>
      <c r="E63" s="229">
        <v>12.731</v>
      </c>
      <c r="F63" s="233"/>
      <c r="G63" s="233"/>
      <c r="H63" s="233"/>
      <c r="I63" s="233"/>
      <c r="J63" s="233"/>
      <c r="K63" s="233"/>
      <c r="L63" s="233"/>
      <c r="M63" s="233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142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>
      <c r="A64" s="213"/>
      <c r="B64" s="220"/>
      <c r="C64" s="266" t="s">
        <v>210</v>
      </c>
      <c r="D64" s="224"/>
      <c r="E64" s="229">
        <v>31.9344</v>
      </c>
      <c r="F64" s="233"/>
      <c r="G64" s="233"/>
      <c r="H64" s="233"/>
      <c r="I64" s="233"/>
      <c r="J64" s="233"/>
      <c r="K64" s="233"/>
      <c r="L64" s="233"/>
      <c r="M64" s="233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142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3"/>
      <c r="B65" s="220"/>
      <c r="C65" s="266" t="s">
        <v>211</v>
      </c>
      <c r="D65" s="224"/>
      <c r="E65" s="229">
        <v>-4.548</v>
      </c>
      <c r="F65" s="233"/>
      <c r="G65" s="233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142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>
      <c r="A66" s="213"/>
      <c r="B66" s="220"/>
      <c r="C66" s="266" t="s">
        <v>212</v>
      </c>
      <c r="D66" s="224"/>
      <c r="E66" s="229">
        <v>13.25</v>
      </c>
      <c r="F66" s="233"/>
      <c r="G66" s="233"/>
      <c r="H66" s="233"/>
      <c r="I66" s="233"/>
      <c r="J66" s="233"/>
      <c r="K66" s="233"/>
      <c r="L66" s="233"/>
      <c r="M66" s="233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142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13"/>
      <c r="B67" s="220"/>
      <c r="C67" s="266" t="s">
        <v>213</v>
      </c>
      <c r="D67" s="224"/>
      <c r="E67" s="229">
        <v>14.348000000000001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142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3">
        <v>21</v>
      </c>
      <c r="B68" s="220" t="s">
        <v>214</v>
      </c>
      <c r="C68" s="265" t="s">
        <v>215</v>
      </c>
      <c r="D68" s="222" t="s">
        <v>149</v>
      </c>
      <c r="E68" s="228">
        <v>206.84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15</v>
      </c>
      <c r="M68" s="233">
        <f>G68*(1+L68/100)</f>
        <v>0</v>
      </c>
      <c r="N68" s="222">
        <v>6.3499999999999997E-3</v>
      </c>
      <c r="O68" s="222">
        <f>ROUND(E68*N68,5)</f>
        <v>1.3134300000000001</v>
      </c>
      <c r="P68" s="222">
        <v>0</v>
      </c>
      <c r="Q68" s="222">
        <f>ROUND(E68*P68,5)</f>
        <v>0</v>
      </c>
      <c r="R68" s="222"/>
      <c r="S68" s="222"/>
      <c r="T68" s="223">
        <v>0.31900000000000001</v>
      </c>
      <c r="U68" s="222">
        <f>ROUND(E68*T68,2)</f>
        <v>65.98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133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/>
      <c r="B69" s="220"/>
      <c r="C69" s="266" t="s">
        <v>216</v>
      </c>
      <c r="D69" s="224"/>
      <c r="E69" s="229">
        <v>206.84</v>
      </c>
      <c r="F69" s="233"/>
      <c r="G69" s="233"/>
      <c r="H69" s="233"/>
      <c r="I69" s="233"/>
      <c r="J69" s="233"/>
      <c r="K69" s="233"/>
      <c r="L69" s="233"/>
      <c r="M69" s="233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142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>
      <c r="A70" s="214" t="s">
        <v>128</v>
      </c>
      <c r="B70" s="221" t="s">
        <v>61</v>
      </c>
      <c r="C70" s="267" t="s">
        <v>62</v>
      </c>
      <c r="D70" s="225"/>
      <c r="E70" s="230"/>
      <c r="F70" s="234"/>
      <c r="G70" s="234">
        <f>SUMIF(AE71:AE78,"&lt;&gt;NOR",G71:G78)</f>
        <v>0</v>
      </c>
      <c r="H70" s="234"/>
      <c r="I70" s="234">
        <f>SUM(I71:I78)</f>
        <v>0</v>
      </c>
      <c r="J70" s="234"/>
      <c r="K70" s="234">
        <f>SUM(K71:K78)</f>
        <v>0</v>
      </c>
      <c r="L70" s="234"/>
      <c r="M70" s="234">
        <f>SUM(M71:M78)</f>
        <v>0</v>
      </c>
      <c r="N70" s="225"/>
      <c r="O70" s="225">
        <f>SUM(O71:O78)</f>
        <v>2.5199199999999999</v>
      </c>
      <c r="P70" s="225"/>
      <c r="Q70" s="225">
        <f>SUM(Q71:Q78)</f>
        <v>0</v>
      </c>
      <c r="R70" s="225"/>
      <c r="S70" s="225"/>
      <c r="T70" s="226"/>
      <c r="U70" s="225">
        <f>SUM(U71:U78)</f>
        <v>8.11</v>
      </c>
      <c r="AE70" t="s">
        <v>129</v>
      </c>
    </row>
    <row r="71" spans="1:60" outlineLevel="1">
      <c r="A71" s="213">
        <v>22</v>
      </c>
      <c r="B71" s="220" t="s">
        <v>217</v>
      </c>
      <c r="C71" s="265" t="s">
        <v>218</v>
      </c>
      <c r="D71" s="222" t="s">
        <v>219</v>
      </c>
      <c r="E71" s="228">
        <v>0.18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15</v>
      </c>
      <c r="M71" s="233">
        <f>G71*(1+L71/100)</f>
        <v>0</v>
      </c>
      <c r="N71" s="222">
        <v>2.5</v>
      </c>
      <c r="O71" s="222">
        <f>ROUND(E71*N71,5)</f>
        <v>0.45</v>
      </c>
      <c r="P71" s="222">
        <v>0</v>
      </c>
      <c r="Q71" s="222">
        <f>ROUND(E71*P71,5)</f>
        <v>0</v>
      </c>
      <c r="R71" s="222"/>
      <c r="S71" s="222"/>
      <c r="T71" s="223">
        <v>4.4000000000000004</v>
      </c>
      <c r="U71" s="222">
        <f>ROUND(E71*T71,2)</f>
        <v>0.79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133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3">
        <v>23</v>
      </c>
      <c r="B72" s="220" t="s">
        <v>220</v>
      </c>
      <c r="C72" s="265" t="s">
        <v>221</v>
      </c>
      <c r="D72" s="222" t="s">
        <v>219</v>
      </c>
      <c r="E72" s="228">
        <v>0.65649999999999997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15</v>
      </c>
      <c r="M72" s="233">
        <f>G72*(1+L72/100)</f>
        <v>0</v>
      </c>
      <c r="N72" s="222">
        <v>2.5249999999999999</v>
      </c>
      <c r="O72" s="222">
        <f>ROUND(E72*N72,5)</f>
        <v>1.6576599999999999</v>
      </c>
      <c r="P72" s="222">
        <v>0</v>
      </c>
      <c r="Q72" s="222">
        <f>ROUND(E72*P72,5)</f>
        <v>0</v>
      </c>
      <c r="R72" s="222"/>
      <c r="S72" s="222"/>
      <c r="T72" s="223">
        <v>3.2130000000000001</v>
      </c>
      <c r="U72" s="222">
        <f>ROUND(E72*T72,2)</f>
        <v>2.11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133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3"/>
      <c r="B73" s="220"/>
      <c r="C73" s="266" t="s">
        <v>222</v>
      </c>
      <c r="D73" s="224"/>
      <c r="E73" s="229">
        <v>0.65649999999999997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142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3">
        <v>24</v>
      </c>
      <c r="B74" s="220" t="s">
        <v>223</v>
      </c>
      <c r="C74" s="265" t="s">
        <v>224</v>
      </c>
      <c r="D74" s="222" t="s">
        <v>219</v>
      </c>
      <c r="E74" s="228">
        <v>0.65649999999999997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15</v>
      </c>
      <c r="M74" s="233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0.82</v>
      </c>
      <c r="U74" s="222">
        <f>ROUND(E74*T74,2)</f>
        <v>0.54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133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3">
        <v>25</v>
      </c>
      <c r="B75" s="220" t="s">
        <v>225</v>
      </c>
      <c r="C75" s="265" t="s">
        <v>226</v>
      </c>
      <c r="D75" s="222" t="s">
        <v>140</v>
      </c>
      <c r="E75" s="228">
        <v>2.0233330000000001E-2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15</v>
      </c>
      <c r="M75" s="233">
        <f>G75*(1+L75/100)</f>
        <v>0</v>
      </c>
      <c r="N75" s="222">
        <v>1.0662499999999999</v>
      </c>
      <c r="O75" s="222">
        <f>ROUND(E75*N75,5)</f>
        <v>2.1569999999999999E-2</v>
      </c>
      <c r="P75" s="222">
        <v>0</v>
      </c>
      <c r="Q75" s="222">
        <f>ROUND(E75*P75,5)</f>
        <v>0</v>
      </c>
      <c r="R75" s="222"/>
      <c r="S75" s="222"/>
      <c r="T75" s="223">
        <v>15.231</v>
      </c>
      <c r="U75" s="222">
        <f>ROUND(E75*T75,2)</f>
        <v>0.31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133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13"/>
      <c r="B76" s="220"/>
      <c r="C76" s="266" t="s">
        <v>227</v>
      </c>
      <c r="D76" s="224"/>
      <c r="E76" s="229">
        <v>2.0233330000000001E-2</v>
      </c>
      <c r="F76" s="233"/>
      <c r="G76" s="233"/>
      <c r="H76" s="233"/>
      <c r="I76" s="233"/>
      <c r="J76" s="233"/>
      <c r="K76" s="233"/>
      <c r="L76" s="233"/>
      <c r="M76" s="233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142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3">
        <v>26</v>
      </c>
      <c r="B77" s="220" t="s">
        <v>228</v>
      </c>
      <c r="C77" s="265" t="s">
        <v>229</v>
      </c>
      <c r="D77" s="222" t="s">
        <v>149</v>
      </c>
      <c r="E77" s="228">
        <v>10.807499999999999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15</v>
      </c>
      <c r="M77" s="233">
        <f>G77*(1+L77/100)</f>
        <v>0</v>
      </c>
      <c r="N77" s="222">
        <v>3.6150000000000002E-2</v>
      </c>
      <c r="O77" s="222">
        <f>ROUND(E77*N77,5)</f>
        <v>0.39068999999999998</v>
      </c>
      <c r="P77" s="222">
        <v>0</v>
      </c>
      <c r="Q77" s="222">
        <f>ROUND(E77*P77,5)</f>
        <v>0</v>
      </c>
      <c r="R77" s="222"/>
      <c r="S77" s="222"/>
      <c r="T77" s="223">
        <v>0.40300000000000002</v>
      </c>
      <c r="U77" s="222">
        <f>ROUND(E77*T77,2)</f>
        <v>4.3600000000000003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133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13"/>
      <c r="B78" s="220"/>
      <c r="C78" s="266" t="s">
        <v>230</v>
      </c>
      <c r="D78" s="224"/>
      <c r="E78" s="229">
        <v>10.807499999999999</v>
      </c>
      <c r="F78" s="233"/>
      <c r="G78" s="233"/>
      <c r="H78" s="233"/>
      <c r="I78" s="233"/>
      <c r="J78" s="233"/>
      <c r="K78" s="233"/>
      <c r="L78" s="233"/>
      <c r="M78" s="233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142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>
      <c r="A79" s="214" t="s">
        <v>128</v>
      </c>
      <c r="B79" s="221" t="s">
        <v>63</v>
      </c>
      <c r="C79" s="267" t="s">
        <v>64</v>
      </c>
      <c r="D79" s="225"/>
      <c r="E79" s="230"/>
      <c r="F79" s="234"/>
      <c r="G79" s="234">
        <f>SUMIF(AE80:AE86,"&lt;&gt;NOR",G80:G86)</f>
        <v>0</v>
      </c>
      <c r="H79" s="234"/>
      <c r="I79" s="234">
        <f>SUM(I80:I86)</f>
        <v>0</v>
      </c>
      <c r="J79" s="234"/>
      <c r="K79" s="234">
        <f>SUM(K80:K86)</f>
        <v>0</v>
      </c>
      <c r="L79" s="234"/>
      <c r="M79" s="234">
        <f>SUM(M80:M86)</f>
        <v>0</v>
      </c>
      <c r="N79" s="225"/>
      <c r="O79" s="225">
        <f>SUM(O80:O86)</f>
        <v>0.28390000000000004</v>
      </c>
      <c r="P79" s="225"/>
      <c r="Q79" s="225">
        <f>SUM(Q80:Q86)</f>
        <v>0</v>
      </c>
      <c r="R79" s="225"/>
      <c r="S79" s="225"/>
      <c r="T79" s="226"/>
      <c r="U79" s="225">
        <f>SUM(U80:U86)</f>
        <v>13.8</v>
      </c>
      <c r="AE79" t="s">
        <v>129</v>
      </c>
    </row>
    <row r="80" spans="1:60" outlineLevel="1">
      <c r="A80" s="213">
        <v>27</v>
      </c>
      <c r="B80" s="220" t="s">
        <v>231</v>
      </c>
      <c r="C80" s="265" t="s">
        <v>232</v>
      </c>
      <c r="D80" s="222" t="s">
        <v>132</v>
      </c>
      <c r="E80" s="228">
        <v>5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15</v>
      </c>
      <c r="M80" s="233">
        <f>G80*(1+L80/100)</f>
        <v>0</v>
      </c>
      <c r="N80" s="222">
        <v>1.8970000000000001E-2</v>
      </c>
      <c r="O80" s="222">
        <f>ROUND(E80*N80,5)</f>
        <v>9.4850000000000004E-2</v>
      </c>
      <c r="P80" s="222">
        <v>0</v>
      </c>
      <c r="Q80" s="222">
        <f>ROUND(E80*P80,5)</f>
        <v>0</v>
      </c>
      <c r="R80" s="222"/>
      <c r="S80" s="222"/>
      <c r="T80" s="223">
        <v>1.86</v>
      </c>
      <c r="U80" s="222">
        <f>ROUND(E80*T80,2)</f>
        <v>9.3000000000000007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133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>
      <c r="A81" s="213">
        <v>28</v>
      </c>
      <c r="B81" s="220" t="s">
        <v>233</v>
      </c>
      <c r="C81" s="265" t="s">
        <v>234</v>
      </c>
      <c r="D81" s="222" t="s">
        <v>132</v>
      </c>
      <c r="E81" s="228">
        <v>2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15</v>
      </c>
      <c r="M81" s="233">
        <f>G81*(1+L81/100)</f>
        <v>0</v>
      </c>
      <c r="N81" s="222">
        <v>4.2750000000000003E-2</v>
      </c>
      <c r="O81" s="222">
        <f>ROUND(E81*N81,5)</f>
        <v>8.5500000000000007E-2</v>
      </c>
      <c r="P81" s="222">
        <v>0</v>
      </c>
      <c r="Q81" s="222">
        <f>ROUND(E81*P81,5)</f>
        <v>0</v>
      </c>
      <c r="R81" s="222"/>
      <c r="S81" s="222"/>
      <c r="T81" s="223">
        <v>1.5</v>
      </c>
      <c r="U81" s="222">
        <f>ROUND(E81*T81,2)</f>
        <v>3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133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>
      <c r="A82" s="213">
        <v>29</v>
      </c>
      <c r="B82" s="220" t="s">
        <v>235</v>
      </c>
      <c r="C82" s="265" t="s">
        <v>236</v>
      </c>
      <c r="D82" s="222" t="s">
        <v>132</v>
      </c>
      <c r="E82" s="228">
        <v>1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15</v>
      </c>
      <c r="M82" s="233">
        <f>G82*(1+L82/100)</f>
        <v>0</v>
      </c>
      <c r="N82" s="222">
        <v>4.5249999999999999E-2</v>
      </c>
      <c r="O82" s="222">
        <f>ROUND(E82*N82,5)</f>
        <v>4.5249999999999999E-2</v>
      </c>
      <c r="P82" s="222">
        <v>0</v>
      </c>
      <c r="Q82" s="222">
        <f>ROUND(E82*P82,5)</f>
        <v>0</v>
      </c>
      <c r="R82" s="222"/>
      <c r="S82" s="222"/>
      <c r="T82" s="223">
        <v>1.5</v>
      </c>
      <c r="U82" s="222">
        <f>ROUND(E82*T82,2)</f>
        <v>1.5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133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13">
        <v>30</v>
      </c>
      <c r="B83" s="220" t="s">
        <v>237</v>
      </c>
      <c r="C83" s="265" t="s">
        <v>238</v>
      </c>
      <c r="D83" s="222" t="s">
        <v>132</v>
      </c>
      <c r="E83" s="228">
        <v>1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15</v>
      </c>
      <c r="M83" s="233">
        <f>G83*(1+L83/100)</f>
        <v>0</v>
      </c>
      <c r="N83" s="222">
        <v>1.3299999999999999E-2</v>
      </c>
      <c r="O83" s="222">
        <f>ROUND(E83*N83,5)</f>
        <v>1.3299999999999999E-2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145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13">
        <v>31</v>
      </c>
      <c r="B84" s="220" t="s">
        <v>239</v>
      </c>
      <c r="C84" s="265" t="s">
        <v>240</v>
      </c>
      <c r="D84" s="222" t="s">
        <v>132</v>
      </c>
      <c r="E84" s="228">
        <v>1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15</v>
      </c>
      <c r="M84" s="233">
        <f>G84*(1+L84/100)</f>
        <v>0</v>
      </c>
      <c r="N84" s="222">
        <v>1.125E-2</v>
      </c>
      <c r="O84" s="222">
        <f>ROUND(E84*N84,5)</f>
        <v>1.125E-2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145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13">
        <v>32</v>
      </c>
      <c r="B85" s="220" t="s">
        <v>241</v>
      </c>
      <c r="C85" s="265" t="s">
        <v>242</v>
      </c>
      <c r="D85" s="222" t="s">
        <v>132</v>
      </c>
      <c r="E85" s="228">
        <v>2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15</v>
      </c>
      <c r="M85" s="233">
        <f>G85*(1+L85/100)</f>
        <v>0</v>
      </c>
      <c r="N85" s="222">
        <v>1.125E-2</v>
      </c>
      <c r="O85" s="222">
        <f>ROUND(E85*N85,5)</f>
        <v>2.2499999999999999E-2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145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13">
        <v>33</v>
      </c>
      <c r="B86" s="220" t="s">
        <v>243</v>
      </c>
      <c r="C86" s="265" t="s">
        <v>244</v>
      </c>
      <c r="D86" s="222" t="s">
        <v>132</v>
      </c>
      <c r="E86" s="228">
        <v>1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15</v>
      </c>
      <c r="M86" s="233">
        <f>G86*(1+L86/100)</f>
        <v>0</v>
      </c>
      <c r="N86" s="222">
        <v>1.125E-2</v>
      </c>
      <c r="O86" s="222">
        <f>ROUND(E86*N86,5)</f>
        <v>1.125E-2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145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>
      <c r="A87" s="214" t="s">
        <v>128</v>
      </c>
      <c r="B87" s="221" t="s">
        <v>65</v>
      </c>
      <c r="C87" s="267" t="s">
        <v>66</v>
      </c>
      <c r="D87" s="225"/>
      <c r="E87" s="230"/>
      <c r="F87" s="234"/>
      <c r="G87" s="234">
        <f>SUMIF(AE88:AE89,"&lt;&gt;NOR",G88:G89)</f>
        <v>0</v>
      </c>
      <c r="H87" s="234"/>
      <c r="I87" s="234">
        <f>SUM(I88:I89)</f>
        <v>0</v>
      </c>
      <c r="J87" s="234"/>
      <c r="K87" s="234">
        <f>SUM(K88:K89)</f>
        <v>0</v>
      </c>
      <c r="L87" s="234"/>
      <c r="M87" s="234">
        <f>SUM(M88:M89)</f>
        <v>0</v>
      </c>
      <c r="N87" s="225"/>
      <c r="O87" s="225">
        <f>SUM(O88:O89)</f>
        <v>0.10619000000000001</v>
      </c>
      <c r="P87" s="225"/>
      <c r="Q87" s="225">
        <f>SUM(Q88:Q89)</f>
        <v>0</v>
      </c>
      <c r="R87" s="225"/>
      <c r="S87" s="225"/>
      <c r="T87" s="226"/>
      <c r="U87" s="225">
        <f>SUM(U88:U89)</f>
        <v>15.53</v>
      </c>
      <c r="AE87" t="s">
        <v>129</v>
      </c>
    </row>
    <row r="88" spans="1:60" outlineLevel="1">
      <c r="A88" s="213">
        <v>34</v>
      </c>
      <c r="B88" s="220" t="s">
        <v>245</v>
      </c>
      <c r="C88" s="265" t="s">
        <v>246</v>
      </c>
      <c r="D88" s="222" t="s">
        <v>149</v>
      </c>
      <c r="E88" s="228">
        <v>87.76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15</v>
      </c>
      <c r="M88" s="233">
        <f>G88*(1+L88/100)</f>
        <v>0</v>
      </c>
      <c r="N88" s="222">
        <v>1.2099999999999999E-3</v>
      </c>
      <c r="O88" s="222">
        <f>ROUND(E88*N88,5)</f>
        <v>0.10619000000000001</v>
      </c>
      <c r="P88" s="222">
        <v>0</v>
      </c>
      <c r="Q88" s="222">
        <f>ROUND(E88*P88,5)</f>
        <v>0</v>
      </c>
      <c r="R88" s="222"/>
      <c r="S88" s="222"/>
      <c r="T88" s="223">
        <v>0.17699999999999999</v>
      </c>
      <c r="U88" s="222">
        <f>ROUND(E88*T88,2)</f>
        <v>15.53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133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13"/>
      <c r="B89" s="220"/>
      <c r="C89" s="266" t="s">
        <v>247</v>
      </c>
      <c r="D89" s="224"/>
      <c r="E89" s="229">
        <v>87.76</v>
      </c>
      <c r="F89" s="233"/>
      <c r="G89" s="233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142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>
      <c r="A90" s="214" t="s">
        <v>128</v>
      </c>
      <c r="B90" s="221" t="s">
        <v>67</v>
      </c>
      <c r="C90" s="267" t="s">
        <v>68</v>
      </c>
      <c r="D90" s="225"/>
      <c r="E90" s="230"/>
      <c r="F90" s="234"/>
      <c r="G90" s="234">
        <f>SUMIF(AE91:AE92,"&lt;&gt;NOR",G91:G92)</f>
        <v>0</v>
      </c>
      <c r="H90" s="234"/>
      <c r="I90" s="234">
        <f>SUM(I91:I92)</f>
        <v>0</v>
      </c>
      <c r="J90" s="234"/>
      <c r="K90" s="234">
        <f>SUM(K91:K92)</f>
        <v>0</v>
      </c>
      <c r="L90" s="234"/>
      <c r="M90" s="234">
        <f>SUM(M91:M92)</f>
        <v>0</v>
      </c>
      <c r="N90" s="225"/>
      <c r="O90" s="225">
        <f>SUM(O91:O92)</f>
        <v>0.23679999999999998</v>
      </c>
      <c r="P90" s="225"/>
      <c r="Q90" s="225">
        <f>SUM(Q91:Q92)</f>
        <v>0</v>
      </c>
      <c r="R90" s="225"/>
      <c r="S90" s="225"/>
      <c r="T90" s="226"/>
      <c r="U90" s="225">
        <f>SUM(U91:U92)</f>
        <v>27.1</v>
      </c>
      <c r="AE90" t="s">
        <v>129</v>
      </c>
    </row>
    <row r="91" spans="1:60" outlineLevel="1">
      <c r="A91" s="213">
        <v>35</v>
      </c>
      <c r="B91" s="220" t="s">
        <v>248</v>
      </c>
      <c r="C91" s="265" t="s">
        <v>249</v>
      </c>
      <c r="D91" s="222" t="s">
        <v>149</v>
      </c>
      <c r="E91" s="228">
        <v>88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15</v>
      </c>
      <c r="M91" s="233">
        <f>G91*(1+L91/100)</f>
        <v>0</v>
      </c>
      <c r="N91" s="222">
        <v>4.0000000000000003E-5</v>
      </c>
      <c r="O91" s="222">
        <f>ROUND(E91*N91,5)</f>
        <v>3.5200000000000001E-3</v>
      </c>
      <c r="P91" s="222">
        <v>0</v>
      </c>
      <c r="Q91" s="222">
        <f>ROUND(E91*P91,5)</f>
        <v>0</v>
      </c>
      <c r="R91" s="222"/>
      <c r="S91" s="222"/>
      <c r="T91" s="223">
        <v>0.308</v>
      </c>
      <c r="U91" s="222">
        <f>ROUND(E91*T91,2)</f>
        <v>27.1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133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>
      <c r="A92" s="213">
        <v>36</v>
      </c>
      <c r="B92" s="220" t="s">
        <v>250</v>
      </c>
      <c r="C92" s="265" t="s">
        <v>251</v>
      </c>
      <c r="D92" s="222" t="s">
        <v>149</v>
      </c>
      <c r="E92" s="228">
        <v>12.96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15</v>
      </c>
      <c r="M92" s="233">
        <f>G92*(1+L92/100)</f>
        <v>0</v>
      </c>
      <c r="N92" s="222">
        <v>1.7999999999999999E-2</v>
      </c>
      <c r="O92" s="222">
        <f>ROUND(E92*N92,5)</f>
        <v>0.23327999999999999</v>
      </c>
      <c r="P92" s="222">
        <v>0</v>
      </c>
      <c r="Q92" s="222">
        <f>ROUND(E92*P92,5)</f>
        <v>0</v>
      </c>
      <c r="R92" s="222"/>
      <c r="S92" s="222"/>
      <c r="T92" s="223">
        <v>0</v>
      </c>
      <c r="U92" s="222">
        <f>ROUND(E92*T92,2)</f>
        <v>0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133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>
      <c r="A93" s="214" t="s">
        <v>128</v>
      </c>
      <c r="B93" s="221" t="s">
        <v>69</v>
      </c>
      <c r="C93" s="267" t="s">
        <v>70</v>
      </c>
      <c r="D93" s="225"/>
      <c r="E93" s="230"/>
      <c r="F93" s="234"/>
      <c r="G93" s="234">
        <f>SUMIF(AE94:AE109,"&lt;&gt;NOR",G94:G109)</f>
        <v>0</v>
      </c>
      <c r="H93" s="234"/>
      <c r="I93" s="234">
        <f>SUM(I94:I109)</f>
        <v>0</v>
      </c>
      <c r="J93" s="234"/>
      <c r="K93" s="234">
        <f>SUM(K94:K109)</f>
        <v>0</v>
      </c>
      <c r="L93" s="234"/>
      <c r="M93" s="234">
        <f>SUM(M94:M109)</f>
        <v>0</v>
      </c>
      <c r="N93" s="225"/>
      <c r="O93" s="225">
        <f>SUM(O94:O109)</f>
        <v>4.6510000000000003E-2</v>
      </c>
      <c r="P93" s="225"/>
      <c r="Q93" s="225">
        <f>SUM(Q94:Q109)</f>
        <v>12.737110000000003</v>
      </c>
      <c r="R93" s="225"/>
      <c r="S93" s="225"/>
      <c r="T93" s="226"/>
      <c r="U93" s="225">
        <f>SUM(U94:U109)</f>
        <v>52.169999999999995</v>
      </c>
      <c r="AE93" t="s">
        <v>129</v>
      </c>
    </row>
    <row r="94" spans="1:60" outlineLevel="1">
      <c r="A94" s="213">
        <v>37</v>
      </c>
      <c r="B94" s="220" t="s">
        <v>252</v>
      </c>
      <c r="C94" s="265" t="s">
        <v>253</v>
      </c>
      <c r="D94" s="222" t="s">
        <v>149</v>
      </c>
      <c r="E94" s="228">
        <v>42.363100000000003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15</v>
      </c>
      <c r="M94" s="233">
        <f>G94*(1+L94/100)</f>
        <v>0</v>
      </c>
      <c r="N94" s="222">
        <v>6.7000000000000002E-4</v>
      </c>
      <c r="O94" s="222">
        <f>ROUND(E94*N94,5)</f>
        <v>2.8379999999999999E-2</v>
      </c>
      <c r="P94" s="222">
        <v>0.13100000000000001</v>
      </c>
      <c r="Q94" s="222">
        <f>ROUND(E94*P94,5)</f>
        <v>5.5495700000000001</v>
      </c>
      <c r="R94" s="222"/>
      <c r="S94" s="222"/>
      <c r="T94" s="223">
        <v>0.20699999999999999</v>
      </c>
      <c r="U94" s="222">
        <f>ROUND(E94*T94,2)</f>
        <v>8.77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133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13"/>
      <c r="B95" s="220"/>
      <c r="C95" s="266" t="s">
        <v>254</v>
      </c>
      <c r="D95" s="224"/>
      <c r="E95" s="229">
        <v>52.607100000000003</v>
      </c>
      <c r="F95" s="233"/>
      <c r="G95" s="233"/>
      <c r="H95" s="233"/>
      <c r="I95" s="233"/>
      <c r="J95" s="233"/>
      <c r="K95" s="233"/>
      <c r="L95" s="233"/>
      <c r="M95" s="233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142</v>
      </c>
      <c r="AF95" s="212">
        <v>0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13"/>
      <c r="B96" s="220"/>
      <c r="C96" s="266" t="s">
        <v>255</v>
      </c>
      <c r="D96" s="224"/>
      <c r="E96" s="229">
        <v>-10.244</v>
      </c>
      <c r="F96" s="233"/>
      <c r="G96" s="233"/>
      <c r="H96" s="233"/>
      <c r="I96" s="233"/>
      <c r="J96" s="233"/>
      <c r="K96" s="233"/>
      <c r="L96" s="233"/>
      <c r="M96" s="233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142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13">
        <v>38</v>
      </c>
      <c r="B97" s="220" t="s">
        <v>256</v>
      </c>
      <c r="C97" s="265" t="s">
        <v>257</v>
      </c>
      <c r="D97" s="222" t="s">
        <v>149</v>
      </c>
      <c r="E97" s="228">
        <v>4.7939999999999996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15</v>
      </c>
      <c r="M97" s="233">
        <f>G97*(1+L97/100)</f>
        <v>0</v>
      </c>
      <c r="N97" s="222">
        <v>6.7000000000000002E-4</v>
      </c>
      <c r="O97" s="222">
        <f>ROUND(E97*N97,5)</f>
        <v>3.2100000000000002E-3</v>
      </c>
      <c r="P97" s="222">
        <v>0.26100000000000001</v>
      </c>
      <c r="Q97" s="222">
        <f>ROUND(E97*P97,5)</f>
        <v>1.2512300000000001</v>
      </c>
      <c r="R97" s="222"/>
      <c r="S97" s="222"/>
      <c r="T97" s="223">
        <v>0.25800000000000001</v>
      </c>
      <c r="U97" s="222">
        <f>ROUND(E97*T97,2)</f>
        <v>1.24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133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13"/>
      <c r="B98" s="220"/>
      <c r="C98" s="266" t="s">
        <v>258</v>
      </c>
      <c r="D98" s="224"/>
      <c r="E98" s="229">
        <v>4.7939999999999996</v>
      </c>
      <c r="F98" s="233"/>
      <c r="G98" s="233"/>
      <c r="H98" s="233"/>
      <c r="I98" s="233"/>
      <c r="J98" s="233"/>
      <c r="K98" s="233"/>
      <c r="L98" s="233"/>
      <c r="M98" s="233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142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3">
        <v>39</v>
      </c>
      <c r="B99" s="220" t="s">
        <v>259</v>
      </c>
      <c r="C99" s="265" t="s">
        <v>260</v>
      </c>
      <c r="D99" s="222" t="s">
        <v>219</v>
      </c>
      <c r="E99" s="228">
        <v>0.85446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15</v>
      </c>
      <c r="M99" s="233">
        <f>G99*(1+L99/100)</f>
        <v>0</v>
      </c>
      <c r="N99" s="222">
        <v>1.2800000000000001E-3</v>
      </c>
      <c r="O99" s="222">
        <f>ROUND(E99*N99,5)</f>
        <v>1.09E-3</v>
      </c>
      <c r="P99" s="222">
        <v>1.8</v>
      </c>
      <c r="Q99" s="222">
        <f>ROUND(E99*P99,5)</f>
        <v>1.53803</v>
      </c>
      <c r="R99" s="222"/>
      <c r="S99" s="222"/>
      <c r="T99" s="223">
        <v>1.52</v>
      </c>
      <c r="U99" s="222">
        <f>ROUND(E99*T99,2)</f>
        <v>1.3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133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13"/>
      <c r="B100" s="220"/>
      <c r="C100" s="266" t="s">
        <v>261</v>
      </c>
      <c r="D100" s="224"/>
      <c r="E100" s="229">
        <v>0.85446</v>
      </c>
      <c r="F100" s="233"/>
      <c r="G100" s="233"/>
      <c r="H100" s="233"/>
      <c r="I100" s="233"/>
      <c r="J100" s="233"/>
      <c r="K100" s="233"/>
      <c r="L100" s="233"/>
      <c r="M100" s="233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142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>
      <c r="A101" s="213">
        <v>40</v>
      </c>
      <c r="B101" s="220" t="s">
        <v>262</v>
      </c>
      <c r="C101" s="265" t="s">
        <v>263</v>
      </c>
      <c r="D101" s="222" t="s">
        <v>219</v>
      </c>
      <c r="E101" s="228">
        <v>1.3129999999999999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15</v>
      </c>
      <c r="M101" s="233">
        <f>G101*(1+L101/100)</f>
        <v>0</v>
      </c>
      <c r="N101" s="222">
        <v>0</v>
      </c>
      <c r="O101" s="222">
        <f>ROUND(E101*N101,5)</f>
        <v>0</v>
      </c>
      <c r="P101" s="222">
        <v>2.2000000000000002</v>
      </c>
      <c r="Q101" s="222">
        <f>ROUND(E101*P101,5)</f>
        <v>2.8885999999999998</v>
      </c>
      <c r="R101" s="222"/>
      <c r="S101" s="222"/>
      <c r="T101" s="223">
        <v>10.88</v>
      </c>
      <c r="U101" s="222">
        <f>ROUND(E101*T101,2)</f>
        <v>14.29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133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13"/>
      <c r="B102" s="220"/>
      <c r="C102" s="266" t="s">
        <v>264</v>
      </c>
      <c r="D102" s="224"/>
      <c r="E102" s="229">
        <v>1.3129999999999999</v>
      </c>
      <c r="F102" s="233"/>
      <c r="G102" s="233"/>
      <c r="H102" s="233"/>
      <c r="I102" s="233"/>
      <c r="J102" s="233"/>
      <c r="K102" s="233"/>
      <c r="L102" s="233"/>
      <c r="M102" s="233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142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13">
        <v>41</v>
      </c>
      <c r="B103" s="220" t="s">
        <v>265</v>
      </c>
      <c r="C103" s="265" t="s">
        <v>266</v>
      </c>
      <c r="D103" s="222" t="s">
        <v>149</v>
      </c>
      <c r="E103" s="228">
        <v>43.457500000000003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15</v>
      </c>
      <c r="M103" s="233">
        <f>G103*(1+L103/100)</f>
        <v>0</v>
      </c>
      <c r="N103" s="222">
        <v>0</v>
      </c>
      <c r="O103" s="222">
        <f>ROUND(E103*N103,5)</f>
        <v>0</v>
      </c>
      <c r="P103" s="222">
        <v>1.26E-2</v>
      </c>
      <c r="Q103" s="222">
        <f>ROUND(E103*P103,5)</f>
        <v>0.54756000000000005</v>
      </c>
      <c r="R103" s="222"/>
      <c r="S103" s="222"/>
      <c r="T103" s="223">
        <v>0.33</v>
      </c>
      <c r="U103" s="222">
        <f>ROUND(E103*T103,2)</f>
        <v>14.34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133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>
      <c r="A104" s="213"/>
      <c r="B104" s="220"/>
      <c r="C104" s="266" t="s">
        <v>267</v>
      </c>
      <c r="D104" s="224"/>
      <c r="E104" s="229">
        <v>43.457500000000003</v>
      </c>
      <c r="F104" s="233"/>
      <c r="G104" s="233"/>
      <c r="H104" s="233"/>
      <c r="I104" s="233"/>
      <c r="J104" s="233"/>
      <c r="K104" s="233"/>
      <c r="L104" s="233"/>
      <c r="M104" s="233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142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>
      <c r="A105" s="213">
        <v>42</v>
      </c>
      <c r="B105" s="220" t="s">
        <v>268</v>
      </c>
      <c r="C105" s="265" t="s">
        <v>269</v>
      </c>
      <c r="D105" s="222" t="s">
        <v>149</v>
      </c>
      <c r="E105" s="228">
        <v>3.19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15</v>
      </c>
      <c r="M105" s="233">
        <f>G105*(1+L105/100)</f>
        <v>0</v>
      </c>
      <c r="N105" s="222">
        <v>0</v>
      </c>
      <c r="O105" s="222">
        <f>ROUND(E105*N105,5)</f>
        <v>0</v>
      </c>
      <c r="P105" s="222">
        <v>0.02</v>
      </c>
      <c r="Q105" s="222">
        <f>ROUND(E105*P105,5)</f>
        <v>6.3799999999999996E-2</v>
      </c>
      <c r="R105" s="222"/>
      <c r="S105" s="222"/>
      <c r="T105" s="223">
        <v>0.23</v>
      </c>
      <c r="U105" s="222">
        <f>ROUND(E105*T105,2)</f>
        <v>0.73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133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>
      <c r="A106" s="213"/>
      <c r="B106" s="220"/>
      <c r="C106" s="266" t="s">
        <v>270</v>
      </c>
      <c r="D106" s="224"/>
      <c r="E106" s="229">
        <v>3.19</v>
      </c>
      <c r="F106" s="233"/>
      <c r="G106" s="233"/>
      <c r="H106" s="233"/>
      <c r="I106" s="233"/>
      <c r="J106" s="233"/>
      <c r="K106" s="233"/>
      <c r="L106" s="233"/>
      <c r="M106" s="233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142</v>
      </c>
      <c r="AF106" s="212">
        <v>0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13">
        <v>43</v>
      </c>
      <c r="B107" s="220" t="s">
        <v>271</v>
      </c>
      <c r="C107" s="265" t="s">
        <v>272</v>
      </c>
      <c r="D107" s="222" t="s">
        <v>132</v>
      </c>
      <c r="E107" s="228">
        <v>8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15</v>
      </c>
      <c r="M107" s="233">
        <f>G107*(1+L107/100)</f>
        <v>0</v>
      </c>
      <c r="N107" s="222">
        <v>0</v>
      </c>
      <c r="O107" s="222">
        <f>ROUND(E107*N107,5)</f>
        <v>0</v>
      </c>
      <c r="P107" s="222">
        <v>0</v>
      </c>
      <c r="Q107" s="222">
        <f>ROUND(E107*P107,5)</f>
        <v>0</v>
      </c>
      <c r="R107" s="222"/>
      <c r="S107" s="222"/>
      <c r="T107" s="223">
        <v>0.05</v>
      </c>
      <c r="U107" s="222">
        <f>ROUND(E107*T107,2)</f>
        <v>0.4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133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>
      <c r="A108" s="213">
        <v>44</v>
      </c>
      <c r="B108" s="220" t="s">
        <v>273</v>
      </c>
      <c r="C108" s="265" t="s">
        <v>274</v>
      </c>
      <c r="D108" s="222" t="s">
        <v>149</v>
      </c>
      <c r="E108" s="228">
        <v>11.82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15</v>
      </c>
      <c r="M108" s="233">
        <f>G108*(1+L108/100)</f>
        <v>0</v>
      </c>
      <c r="N108" s="222">
        <v>1.17E-3</v>
      </c>
      <c r="O108" s="222">
        <f>ROUND(E108*N108,5)</f>
        <v>1.383E-2</v>
      </c>
      <c r="P108" s="222">
        <v>7.5999999999999998E-2</v>
      </c>
      <c r="Q108" s="222">
        <f>ROUND(E108*P108,5)</f>
        <v>0.89832000000000001</v>
      </c>
      <c r="R108" s="222"/>
      <c r="S108" s="222"/>
      <c r="T108" s="223">
        <v>0.93899999999999995</v>
      </c>
      <c r="U108" s="222">
        <f>ROUND(E108*T108,2)</f>
        <v>11.1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133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13"/>
      <c r="B109" s="220"/>
      <c r="C109" s="266" t="s">
        <v>275</v>
      </c>
      <c r="D109" s="224"/>
      <c r="E109" s="229">
        <v>11.82</v>
      </c>
      <c r="F109" s="233"/>
      <c r="G109" s="233"/>
      <c r="H109" s="233"/>
      <c r="I109" s="233"/>
      <c r="J109" s="233"/>
      <c r="K109" s="233"/>
      <c r="L109" s="233"/>
      <c r="M109" s="233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142</v>
      </c>
      <c r="AF109" s="212">
        <v>0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>
      <c r="A110" s="214" t="s">
        <v>128</v>
      </c>
      <c r="B110" s="221" t="s">
        <v>71</v>
      </c>
      <c r="C110" s="267" t="s">
        <v>72</v>
      </c>
      <c r="D110" s="225"/>
      <c r="E110" s="230"/>
      <c r="F110" s="234"/>
      <c r="G110" s="234">
        <f>SUMIF(AE111:AE127,"&lt;&gt;NOR",G111:G127)</f>
        <v>0</v>
      </c>
      <c r="H110" s="234"/>
      <c r="I110" s="234">
        <f>SUM(I111:I127)</f>
        <v>0</v>
      </c>
      <c r="J110" s="234"/>
      <c r="K110" s="234">
        <f>SUM(K111:K127)</f>
        <v>0</v>
      </c>
      <c r="L110" s="234"/>
      <c r="M110" s="234">
        <f>SUM(M111:M127)</f>
        <v>0</v>
      </c>
      <c r="N110" s="225"/>
      <c r="O110" s="225">
        <f>SUM(O111:O127)</f>
        <v>0</v>
      </c>
      <c r="P110" s="225"/>
      <c r="Q110" s="225">
        <f>SUM(Q111:Q127)</f>
        <v>1.8330600000000001</v>
      </c>
      <c r="R110" s="225"/>
      <c r="S110" s="225"/>
      <c r="T110" s="226"/>
      <c r="U110" s="225">
        <f>SUM(U111:U127)</f>
        <v>74.75</v>
      </c>
      <c r="AE110" t="s">
        <v>129</v>
      </c>
    </row>
    <row r="111" spans="1:60" ht="22.5" outlineLevel="1">
      <c r="A111" s="213">
        <v>45</v>
      </c>
      <c r="B111" s="220" t="s">
        <v>276</v>
      </c>
      <c r="C111" s="265" t="s">
        <v>277</v>
      </c>
      <c r="D111" s="222" t="s">
        <v>161</v>
      </c>
      <c r="E111" s="228">
        <v>11.095000000000001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15</v>
      </c>
      <c r="M111" s="233">
        <f>G111*(1+L111/100)</f>
        <v>0</v>
      </c>
      <c r="N111" s="222">
        <v>0</v>
      </c>
      <c r="O111" s="222">
        <f>ROUND(E111*N111,5)</f>
        <v>0</v>
      </c>
      <c r="P111" s="222">
        <v>2.1999999999999999E-2</v>
      </c>
      <c r="Q111" s="222">
        <f>ROUND(E111*P111,5)</f>
        <v>0.24409</v>
      </c>
      <c r="R111" s="222"/>
      <c r="S111" s="222"/>
      <c r="T111" s="223">
        <v>0.76</v>
      </c>
      <c r="U111" s="222">
        <f>ROUND(E111*T111,2)</f>
        <v>8.43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133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13"/>
      <c r="B112" s="220"/>
      <c r="C112" s="266" t="s">
        <v>278</v>
      </c>
      <c r="D112" s="224"/>
      <c r="E112" s="229">
        <v>11.095000000000001</v>
      </c>
      <c r="F112" s="233"/>
      <c r="G112" s="233"/>
      <c r="H112" s="233"/>
      <c r="I112" s="233"/>
      <c r="J112" s="233"/>
      <c r="K112" s="233"/>
      <c r="L112" s="233"/>
      <c r="M112" s="233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142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>
      <c r="A113" s="213">
        <v>46</v>
      </c>
      <c r="B113" s="220" t="s">
        <v>279</v>
      </c>
      <c r="C113" s="265" t="s">
        <v>280</v>
      </c>
      <c r="D113" s="222" t="s">
        <v>161</v>
      </c>
      <c r="E113" s="228">
        <v>3.2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15</v>
      </c>
      <c r="M113" s="233">
        <f>G113*(1+L113/100)</f>
        <v>0</v>
      </c>
      <c r="N113" s="222">
        <v>0</v>
      </c>
      <c r="O113" s="222">
        <f>ROUND(E113*N113,5)</f>
        <v>0</v>
      </c>
      <c r="P113" s="222">
        <v>3.3000000000000002E-2</v>
      </c>
      <c r="Q113" s="222">
        <f>ROUND(E113*P113,5)</f>
        <v>0.1056</v>
      </c>
      <c r="R113" s="222"/>
      <c r="S113" s="222"/>
      <c r="T113" s="223">
        <v>0.92900000000000005</v>
      </c>
      <c r="U113" s="222">
        <f>ROUND(E113*T113,2)</f>
        <v>2.97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133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13"/>
      <c r="B114" s="220"/>
      <c r="C114" s="266" t="s">
        <v>281</v>
      </c>
      <c r="D114" s="224"/>
      <c r="E114" s="229">
        <v>3.2</v>
      </c>
      <c r="F114" s="233"/>
      <c r="G114" s="233"/>
      <c r="H114" s="233"/>
      <c r="I114" s="233"/>
      <c r="J114" s="233"/>
      <c r="K114" s="233"/>
      <c r="L114" s="233"/>
      <c r="M114" s="233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142</v>
      </c>
      <c r="AF114" s="212">
        <v>0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13">
        <v>47</v>
      </c>
      <c r="B115" s="220" t="s">
        <v>282</v>
      </c>
      <c r="C115" s="265" t="s">
        <v>283</v>
      </c>
      <c r="D115" s="222" t="s">
        <v>149</v>
      </c>
      <c r="E115" s="228">
        <v>32.247100000000003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15</v>
      </c>
      <c r="M115" s="233">
        <f>G115*(1+L115/100)</f>
        <v>0</v>
      </c>
      <c r="N115" s="222">
        <v>0</v>
      </c>
      <c r="O115" s="222">
        <f>ROUND(E115*N115,5)</f>
        <v>0</v>
      </c>
      <c r="P115" s="222">
        <v>4.5999999999999999E-2</v>
      </c>
      <c r="Q115" s="222">
        <f>ROUND(E115*P115,5)</f>
        <v>1.4833700000000001</v>
      </c>
      <c r="R115" s="222"/>
      <c r="S115" s="222"/>
      <c r="T115" s="223">
        <v>0.26</v>
      </c>
      <c r="U115" s="222">
        <f>ROUND(E115*T115,2)</f>
        <v>8.3800000000000008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133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13"/>
      <c r="B116" s="220"/>
      <c r="C116" s="266" t="s">
        <v>284</v>
      </c>
      <c r="D116" s="224"/>
      <c r="E116" s="229">
        <v>12.036</v>
      </c>
      <c r="F116" s="233"/>
      <c r="G116" s="233"/>
      <c r="H116" s="233"/>
      <c r="I116" s="233"/>
      <c r="J116" s="233"/>
      <c r="K116" s="233"/>
      <c r="L116" s="233"/>
      <c r="M116" s="233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142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13"/>
      <c r="B117" s="220"/>
      <c r="C117" s="266" t="s">
        <v>285</v>
      </c>
      <c r="D117" s="224"/>
      <c r="E117" s="229">
        <v>3.72</v>
      </c>
      <c r="F117" s="233"/>
      <c r="G117" s="233"/>
      <c r="H117" s="233"/>
      <c r="I117" s="233"/>
      <c r="J117" s="233"/>
      <c r="K117" s="233"/>
      <c r="L117" s="233"/>
      <c r="M117" s="233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142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>
      <c r="A118" s="213"/>
      <c r="B118" s="220"/>
      <c r="C118" s="266" t="s">
        <v>286</v>
      </c>
      <c r="D118" s="224"/>
      <c r="E118" s="229">
        <v>16.995100000000001</v>
      </c>
      <c r="F118" s="233"/>
      <c r="G118" s="233"/>
      <c r="H118" s="233"/>
      <c r="I118" s="233"/>
      <c r="J118" s="233"/>
      <c r="K118" s="233"/>
      <c r="L118" s="233"/>
      <c r="M118" s="233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142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13"/>
      <c r="B119" s="220"/>
      <c r="C119" s="266" t="s">
        <v>287</v>
      </c>
      <c r="D119" s="224"/>
      <c r="E119" s="229">
        <v>-3.6</v>
      </c>
      <c r="F119" s="233"/>
      <c r="G119" s="233"/>
      <c r="H119" s="233"/>
      <c r="I119" s="233"/>
      <c r="J119" s="233"/>
      <c r="K119" s="233"/>
      <c r="L119" s="233"/>
      <c r="M119" s="233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142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13"/>
      <c r="B120" s="220"/>
      <c r="C120" s="266" t="s">
        <v>288</v>
      </c>
      <c r="D120" s="224"/>
      <c r="E120" s="229">
        <v>3.0960000000000001</v>
      </c>
      <c r="F120" s="233"/>
      <c r="G120" s="233"/>
      <c r="H120" s="233"/>
      <c r="I120" s="233"/>
      <c r="J120" s="233"/>
      <c r="K120" s="233"/>
      <c r="L120" s="233"/>
      <c r="M120" s="233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142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13">
        <v>48</v>
      </c>
      <c r="B121" s="220" t="s">
        <v>289</v>
      </c>
      <c r="C121" s="265" t="s">
        <v>290</v>
      </c>
      <c r="D121" s="222" t="s">
        <v>140</v>
      </c>
      <c r="E121" s="228">
        <v>15.5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15</v>
      </c>
      <c r="M121" s="233">
        <f>G121*(1+L121/100)</f>
        <v>0</v>
      </c>
      <c r="N121" s="222">
        <v>0</v>
      </c>
      <c r="O121" s="222">
        <f>ROUND(E121*N121,5)</f>
        <v>0</v>
      </c>
      <c r="P121" s="222">
        <v>0</v>
      </c>
      <c r="Q121" s="222">
        <f>ROUND(E121*P121,5)</f>
        <v>0</v>
      </c>
      <c r="R121" s="222"/>
      <c r="S121" s="222"/>
      <c r="T121" s="223">
        <v>2.0089999999999999</v>
      </c>
      <c r="U121" s="222">
        <f>ROUND(E121*T121,2)</f>
        <v>31.14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133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>
      <c r="A122" s="213">
        <v>49</v>
      </c>
      <c r="B122" s="220" t="s">
        <v>291</v>
      </c>
      <c r="C122" s="265" t="s">
        <v>292</v>
      </c>
      <c r="D122" s="222" t="s">
        <v>140</v>
      </c>
      <c r="E122" s="228">
        <v>15.5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15</v>
      </c>
      <c r="M122" s="233">
        <f>G122*(1+L122/100)</f>
        <v>0</v>
      </c>
      <c r="N122" s="222">
        <v>0</v>
      </c>
      <c r="O122" s="222">
        <f>ROUND(E122*N122,5)</f>
        <v>0</v>
      </c>
      <c r="P122" s="222">
        <v>0</v>
      </c>
      <c r="Q122" s="222">
        <f>ROUND(E122*P122,5)</f>
        <v>0</v>
      </c>
      <c r="R122" s="222"/>
      <c r="S122" s="222"/>
      <c r="T122" s="223">
        <v>0.49</v>
      </c>
      <c r="U122" s="222">
        <f>ROUND(E122*T122,2)</f>
        <v>7.6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133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>
      <c r="A123" s="213">
        <v>50</v>
      </c>
      <c r="B123" s="220" t="s">
        <v>293</v>
      </c>
      <c r="C123" s="265" t="s">
        <v>294</v>
      </c>
      <c r="D123" s="222" t="s">
        <v>140</v>
      </c>
      <c r="E123" s="228">
        <v>77.5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15</v>
      </c>
      <c r="M123" s="233">
        <f>G123*(1+L123/100)</f>
        <v>0</v>
      </c>
      <c r="N123" s="222">
        <v>0</v>
      </c>
      <c r="O123" s="222">
        <f>ROUND(E123*N123,5)</f>
        <v>0</v>
      </c>
      <c r="P123" s="222">
        <v>0</v>
      </c>
      <c r="Q123" s="222">
        <f>ROUND(E123*P123,5)</f>
        <v>0</v>
      </c>
      <c r="R123" s="222"/>
      <c r="S123" s="222"/>
      <c r="T123" s="223">
        <v>0</v>
      </c>
      <c r="U123" s="222">
        <f>ROUND(E123*T123,2)</f>
        <v>0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133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13"/>
      <c r="B124" s="220"/>
      <c r="C124" s="266" t="s">
        <v>295</v>
      </c>
      <c r="D124" s="224"/>
      <c r="E124" s="229">
        <v>77.5</v>
      </c>
      <c r="F124" s="233"/>
      <c r="G124" s="233"/>
      <c r="H124" s="233"/>
      <c r="I124" s="233"/>
      <c r="J124" s="233"/>
      <c r="K124" s="233"/>
      <c r="L124" s="233"/>
      <c r="M124" s="233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142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13">
        <v>51</v>
      </c>
      <c r="B125" s="220" t="s">
        <v>296</v>
      </c>
      <c r="C125" s="265" t="s">
        <v>297</v>
      </c>
      <c r="D125" s="222" t="s">
        <v>140</v>
      </c>
      <c r="E125" s="228">
        <v>15.5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15</v>
      </c>
      <c r="M125" s="233">
        <f>G125*(1+L125/100)</f>
        <v>0</v>
      </c>
      <c r="N125" s="222">
        <v>0</v>
      </c>
      <c r="O125" s="222">
        <f>ROUND(E125*N125,5)</f>
        <v>0</v>
      </c>
      <c r="P125" s="222">
        <v>0</v>
      </c>
      <c r="Q125" s="222">
        <f>ROUND(E125*P125,5)</f>
        <v>0</v>
      </c>
      <c r="R125" s="222"/>
      <c r="S125" s="222"/>
      <c r="T125" s="223">
        <v>0.94199999999999995</v>
      </c>
      <c r="U125" s="222">
        <f>ROUND(E125*T125,2)</f>
        <v>14.6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133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13">
        <v>52</v>
      </c>
      <c r="B126" s="220" t="s">
        <v>298</v>
      </c>
      <c r="C126" s="265" t="s">
        <v>299</v>
      </c>
      <c r="D126" s="222" t="s">
        <v>140</v>
      </c>
      <c r="E126" s="228">
        <v>15.5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15</v>
      </c>
      <c r="M126" s="233">
        <f>G126*(1+L126/100)</f>
        <v>0</v>
      </c>
      <c r="N126" s="222">
        <v>0</v>
      </c>
      <c r="O126" s="222">
        <f>ROUND(E126*N126,5)</f>
        <v>0</v>
      </c>
      <c r="P126" s="222">
        <v>0</v>
      </c>
      <c r="Q126" s="222">
        <f>ROUND(E126*P126,5)</f>
        <v>0</v>
      </c>
      <c r="R126" s="222"/>
      <c r="S126" s="222"/>
      <c r="T126" s="223">
        <v>0.105</v>
      </c>
      <c r="U126" s="222">
        <f>ROUND(E126*T126,2)</f>
        <v>1.63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133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>
      <c r="A127" s="213">
        <v>53</v>
      </c>
      <c r="B127" s="220" t="s">
        <v>300</v>
      </c>
      <c r="C127" s="265" t="s">
        <v>301</v>
      </c>
      <c r="D127" s="222" t="s">
        <v>140</v>
      </c>
      <c r="E127" s="228">
        <v>15.5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15</v>
      </c>
      <c r="M127" s="233">
        <f>G127*(1+L127/100)</f>
        <v>0</v>
      </c>
      <c r="N127" s="222">
        <v>0</v>
      </c>
      <c r="O127" s="222">
        <f>ROUND(E127*N127,5)</f>
        <v>0</v>
      </c>
      <c r="P127" s="222">
        <v>0</v>
      </c>
      <c r="Q127" s="222">
        <f>ROUND(E127*P127,5)</f>
        <v>0</v>
      </c>
      <c r="R127" s="222"/>
      <c r="S127" s="222"/>
      <c r="T127" s="223">
        <v>0</v>
      </c>
      <c r="U127" s="222">
        <f>ROUND(E127*T127,2)</f>
        <v>0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133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>
      <c r="A128" s="214" t="s">
        <v>128</v>
      </c>
      <c r="B128" s="221" t="s">
        <v>73</v>
      </c>
      <c r="C128" s="267" t="s">
        <v>74</v>
      </c>
      <c r="D128" s="225"/>
      <c r="E128" s="230"/>
      <c r="F128" s="234"/>
      <c r="G128" s="234">
        <f>SUMIF(AE129:AE129,"&lt;&gt;NOR",G129:G129)</f>
        <v>0</v>
      </c>
      <c r="H128" s="234"/>
      <c r="I128" s="234">
        <f>SUM(I129:I129)</f>
        <v>0</v>
      </c>
      <c r="J128" s="234"/>
      <c r="K128" s="234">
        <f>SUM(K129:K129)</f>
        <v>0</v>
      </c>
      <c r="L128" s="234"/>
      <c r="M128" s="234">
        <f>SUM(M129:M129)</f>
        <v>0</v>
      </c>
      <c r="N128" s="225"/>
      <c r="O128" s="225">
        <f>SUM(O129:O129)</f>
        <v>0</v>
      </c>
      <c r="P128" s="225"/>
      <c r="Q128" s="225">
        <f>SUM(Q129:Q129)</f>
        <v>0</v>
      </c>
      <c r="R128" s="225"/>
      <c r="S128" s="225"/>
      <c r="T128" s="226"/>
      <c r="U128" s="225">
        <f>SUM(U129:U129)</f>
        <v>38.81</v>
      </c>
      <c r="AE128" t="s">
        <v>129</v>
      </c>
    </row>
    <row r="129" spans="1:60" ht="22.5" outlineLevel="1">
      <c r="A129" s="213">
        <v>54</v>
      </c>
      <c r="B129" s="220" t="s">
        <v>302</v>
      </c>
      <c r="C129" s="265" t="s">
        <v>303</v>
      </c>
      <c r="D129" s="222" t="s">
        <v>140</v>
      </c>
      <c r="E129" s="228">
        <v>18.48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15</v>
      </c>
      <c r="M129" s="233">
        <f>G129*(1+L129/100)</f>
        <v>0</v>
      </c>
      <c r="N129" s="222">
        <v>0</v>
      </c>
      <c r="O129" s="222">
        <f>ROUND(E129*N129,5)</f>
        <v>0</v>
      </c>
      <c r="P129" s="222">
        <v>0</v>
      </c>
      <c r="Q129" s="222">
        <f>ROUND(E129*P129,5)</f>
        <v>0</v>
      </c>
      <c r="R129" s="222"/>
      <c r="S129" s="222"/>
      <c r="T129" s="223">
        <v>2.1</v>
      </c>
      <c r="U129" s="222">
        <f>ROUND(E129*T129,2)</f>
        <v>38.81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133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>
      <c r="A130" s="214" t="s">
        <v>128</v>
      </c>
      <c r="B130" s="221" t="s">
        <v>75</v>
      </c>
      <c r="C130" s="267" t="s">
        <v>76</v>
      </c>
      <c r="D130" s="225"/>
      <c r="E130" s="230"/>
      <c r="F130" s="234"/>
      <c r="G130" s="234">
        <f>SUMIF(AE131:AE141,"&lt;&gt;NOR",G131:G141)</f>
        <v>0</v>
      </c>
      <c r="H130" s="234"/>
      <c r="I130" s="234">
        <f>SUM(I131:I141)</f>
        <v>0</v>
      </c>
      <c r="J130" s="234"/>
      <c r="K130" s="234">
        <f>SUM(K131:K141)</f>
        <v>0</v>
      </c>
      <c r="L130" s="234"/>
      <c r="M130" s="234">
        <f>SUM(M131:M141)</f>
        <v>0</v>
      </c>
      <c r="N130" s="225"/>
      <c r="O130" s="225">
        <f>SUM(O131:O141)</f>
        <v>0.11355</v>
      </c>
      <c r="P130" s="225"/>
      <c r="Q130" s="225">
        <f>SUM(Q131:Q141)</f>
        <v>0</v>
      </c>
      <c r="R130" s="225"/>
      <c r="S130" s="225"/>
      <c r="T130" s="226"/>
      <c r="U130" s="225">
        <f>SUM(U131:U141)</f>
        <v>35.630000000000003</v>
      </c>
      <c r="AE130" t="s">
        <v>129</v>
      </c>
    </row>
    <row r="131" spans="1:60" outlineLevel="1">
      <c r="A131" s="213">
        <v>55</v>
      </c>
      <c r="B131" s="220" t="s">
        <v>304</v>
      </c>
      <c r="C131" s="265" t="s">
        <v>305</v>
      </c>
      <c r="D131" s="222" t="s">
        <v>149</v>
      </c>
      <c r="E131" s="228">
        <v>66.497399999999999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15</v>
      </c>
      <c r="M131" s="233">
        <f>G131*(1+L131/100)</f>
        <v>0</v>
      </c>
      <c r="N131" s="222">
        <v>1.2600000000000001E-3</v>
      </c>
      <c r="O131" s="222">
        <f>ROUND(E131*N131,5)</f>
        <v>8.3790000000000003E-2</v>
      </c>
      <c r="P131" s="222">
        <v>0</v>
      </c>
      <c r="Q131" s="222">
        <f>ROUND(E131*P131,5)</f>
        <v>0</v>
      </c>
      <c r="R131" s="222"/>
      <c r="S131" s="222"/>
      <c r="T131" s="223">
        <v>0.38500000000000001</v>
      </c>
      <c r="U131" s="222">
        <f>ROUND(E131*T131,2)</f>
        <v>25.6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133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13"/>
      <c r="B132" s="220"/>
      <c r="C132" s="266" t="s">
        <v>306</v>
      </c>
      <c r="D132" s="224"/>
      <c r="E132" s="229">
        <v>15.521000000000001</v>
      </c>
      <c r="F132" s="233"/>
      <c r="G132" s="233"/>
      <c r="H132" s="233"/>
      <c r="I132" s="233"/>
      <c r="J132" s="233"/>
      <c r="K132" s="233"/>
      <c r="L132" s="233"/>
      <c r="M132" s="233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142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>
      <c r="A133" s="213"/>
      <c r="B133" s="220"/>
      <c r="C133" s="266" t="s">
        <v>307</v>
      </c>
      <c r="D133" s="224"/>
      <c r="E133" s="229">
        <v>35.601399999999998</v>
      </c>
      <c r="F133" s="233"/>
      <c r="G133" s="233"/>
      <c r="H133" s="233"/>
      <c r="I133" s="233"/>
      <c r="J133" s="233"/>
      <c r="K133" s="233"/>
      <c r="L133" s="233"/>
      <c r="M133" s="233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142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>
      <c r="A134" s="213"/>
      <c r="B134" s="220"/>
      <c r="C134" s="266" t="s">
        <v>308</v>
      </c>
      <c r="D134" s="224"/>
      <c r="E134" s="229">
        <v>6.5000000000000099E-2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142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>
      <c r="A135" s="213"/>
      <c r="B135" s="220"/>
      <c r="C135" s="266" t="s">
        <v>309</v>
      </c>
      <c r="D135" s="224"/>
      <c r="E135" s="229">
        <v>15.31</v>
      </c>
      <c r="F135" s="233"/>
      <c r="G135" s="233"/>
      <c r="H135" s="233"/>
      <c r="I135" s="233"/>
      <c r="J135" s="233"/>
      <c r="K135" s="233"/>
      <c r="L135" s="233"/>
      <c r="M135" s="233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142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>
      <c r="A136" s="213">
        <v>56</v>
      </c>
      <c r="B136" s="220" t="s">
        <v>310</v>
      </c>
      <c r="C136" s="265" t="s">
        <v>311</v>
      </c>
      <c r="D136" s="222" t="s">
        <v>149</v>
      </c>
      <c r="E136" s="228">
        <v>66.497399999999999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15</v>
      </c>
      <c r="M136" s="233">
        <f>G136*(1+L136/100)</f>
        <v>0</v>
      </c>
      <c r="N136" s="222">
        <v>2.1000000000000001E-4</v>
      </c>
      <c r="O136" s="222">
        <f>ROUND(E136*N136,5)</f>
        <v>1.396E-2</v>
      </c>
      <c r="P136" s="222">
        <v>0</v>
      </c>
      <c r="Q136" s="222">
        <f>ROUND(E136*P136,5)</f>
        <v>0</v>
      </c>
      <c r="R136" s="222"/>
      <c r="S136" s="222"/>
      <c r="T136" s="223">
        <v>0.09</v>
      </c>
      <c r="U136" s="222">
        <f>ROUND(E136*T136,2)</f>
        <v>5.98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133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>
      <c r="A137" s="213">
        <v>57</v>
      </c>
      <c r="B137" s="220" t="s">
        <v>312</v>
      </c>
      <c r="C137" s="265" t="s">
        <v>313</v>
      </c>
      <c r="D137" s="222" t="s">
        <v>161</v>
      </c>
      <c r="E137" s="228">
        <v>24.98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15</v>
      </c>
      <c r="M137" s="233">
        <f>G137*(1+L137/100)</f>
        <v>0</v>
      </c>
      <c r="N137" s="222">
        <v>3.2000000000000003E-4</v>
      </c>
      <c r="O137" s="222">
        <f>ROUND(E137*N137,5)</f>
        <v>7.9900000000000006E-3</v>
      </c>
      <c r="P137" s="222">
        <v>0</v>
      </c>
      <c r="Q137" s="222">
        <f>ROUND(E137*P137,5)</f>
        <v>0</v>
      </c>
      <c r="R137" s="222"/>
      <c r="S137" s="222"/>
      <c r="T137" s="223">
        <v>0.11</v>
      </c>
      <c r="U137" s="222">
        <f>ROUND(E137*T137,2)</f>
        <v>2.75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133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>
      <c r="A138" s="213"/>
      <c r="B138" s="220"/>
      <c r="C138" s="266" t="s">
        <v>314</v>
      </c>
      <c r="D138" s="224"/>
      <c r="E138" s="229">
        <v>24.98</v>
      </c>
      <c r="F138" s="233"/>
      <c r="G138" s="233"/>
      <c r="H138" s="233"/>
      <c r="I138" s="233"/>
      <c r="J138" s="233"/>
      <c r="K138" s="233"/>
      <c r="L138" s="233"/>
      <c r="M138" s="233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142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>
      <c r="A139" s="213">
        <v>58</v>
      </c>
      <c r="B139" s="220" t="s">
        <v>315</v>
      </c>
      <c r="C139" s="265" t="s">
        <v>316</v>
      </c>
      <c r="D139" s="222" t="s">
        <v>132</v>
      </c>
      <c r="E139" s="228">
        <v>1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15</v>
      </c>
      <c r="M139" s="233">
        <f>G139*(1+L139/100)</f>
        <v>0</v>
      </c>
      <c r="N139" s="222">
        <v>6.9999999999999994E-5</v>
      </c>
      <c r="O139" s="222">
        <f>ROUND(E139*N139,5)</f>
        <v>6.9999999999999994E-5</v>
      </c>
      <c r="P139" s="222">
        <v>0</v>
      </c>
      <c r="Q139" s="222">
        <f>ROUND(E139*P139,5)</f>
        <v>0</v>
      </c>
      <c r="R139" s="222"/>
      <c r="S139" s="222"/>
      <c r="T139" s="223">
        <v>0.09</v>
      </c>
      <c r="U139" s="222">
        <f>ROUND(E139*T139,2)</f>
        <v>0.09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133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>
      <c r="A140" s="213">
        <v>59</v>
      </c>
      <c r="B140" s="220" t="s">
        <v>317</v>
      </c>
      <c r="C140" s="265" t="s">
        <v>318</v>
      </c>
      <c r="D140" s="222" t="s">
        <v>132</v>
      </c>
      <c r="E140" s="228">
        <v>18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15</v>
      </c>
      <c r="M140" s="233">
        <f>G140*(1+L140/100)</f>
        <v>0</v>
      </c>
      <c r="N140" s="222">
        <v>4.2999999999999999E-4</v>
      </c>
      <c r="O140" s="222">
        <f>ROUND(E140*N140,5)</f>
        <v>7.7400000000000004E-3</v>
      </c>
      <c r="P140" s="222">
        <v>0</v>
      </c>
      <c r="Q140" s="222">
        <f>ROUND(E140*P140,5)</f>
        <v>0</v>
      </c>
      <c r="R140" s="222"/>
      <c r="S140" s="222"/>
      <c r="T140" s="223">
        <v>6.7000000000000004E-2</v>
      </c>
      <c r="U140" s="222">
        <f>ROUND(E140*T140,2)</f>
        <v>1.21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133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13">
        <v>60</v>
      </c>
      <c r="B141" s="220" t="s">
        <v>319</v>
      </c>
      <c r="C141" s="265" t="s">
        <v>320</v>
      </c>
      <c r="D141" s="222" t="s">
        <v>0</v>
      </c>
      <c r="E141" s="228"/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15</v>
      </c>
      <c r="M141" s="233">
        <f>G141*(1+L141/100)</f>
        <v>0</v>
      </c>
      <c r="N141" s="222">
        <v>0</v>
      </c>
      <c r="O141" s="222">
        <f>ROUND(E141*N141,5)</f>
        <v>0</v>
      </c>
      <c r="P141" s="222">
        <v>0</v>
      </c>
      <c r="Q141" s="222">
        <f>ROUND(E141*P141,5)</f>
        <v>0</v>
      </c>
      <c r="R141" s="222"/>
      <c r="S141" s="222"/>
      <c r="T141" s="223">
        <v>0</v>
      </c>
      <c r="U141" s="222">
        <f>ROUND(E141*T141,2)</f>
        <v>0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133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>
      <c r="A142" s="214" t="s">
        <v>128</v>
      </c>
      <c r="B142" s="221" t="s">
        <v>77</v>
      </c>
      <c r="C142" s="267" t="s">
        <v>78</v>
      </c>
      <c r="D142" s="225"/>
      <c r="E142" s="230"/>
      <c r="F142" s="234"/>
      <c r="G142" s="234">
        <f>SUMIF(AE143:AE152,"&lt;&gt;NOR",G143:G152)</f>
        <v>0</v>
      </c>
      <c r="H142" s="234"/>
      <c r="I142" s="234">
        <f>SUM(I143:I152)</f>
        <v>0</v>
      </c>
      <c r="J142" s="234"/>
      <c r="K142" s="234">
        <f>SUM(K143:K152)</f>
        <v>0</v>
      </c>
      <c r="L142" s="234"/>
      <c r="M142" s="234">
        <f>SUM(M143:M152)</f>
        <v>0</v>
      </c>
      <c r="N142" s="225"/>
      <c r="O142" s="225">
        <f>SUM(O143:O152)</f>
        <v>1.095E-2</v>
      </c>
      <c r="P142" s="225"/>
      <c r="Q142" s="225">
        <f>SUM(Q143:Q152)</f>
        <v>0</v>
      </c>
      <c r="R142" s="225"/>
      <c r="S142" s="225"/>
      <c r="T142" s="226"/>
      <c r="U142" s="225">
        <f>SUM(U143:U152)</f>
        <v>3.22</v>
      </c>
      <c r="AE142" t="s">
        <v>129</v>
      </c>
    </row>
    <row r="143" spans="1:60" outlineLevel="1">
      <c r="A143" s="213">
        <v>61</v>
      </c>
      <c r="B143" s="220" t="s">
        <v>321</v>
      </c>
      <c r="C143" s="265" t="s">
        <v>322</v>
      </c>
      <c r="D143" s="222" t="s">
        <v>149</v>
      </c>
      <c r="E143" s="228">
        <v>13.13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15</v>
      </c>
      <c r="M143" s="233">
        <f>G143*(1+L143/100)</f>
        <v>0</v>
      </c>
      <c r="N143" s="222">
        <v>0</v>
      </c>
      <c r="O143" s="222">
        <f>ROUND(E143*N143,5)</f>
        <v>0</v>
      </c>
      <c r="P143" s="222">
        <v>0</v>
      </c>
      <c r="Q143" s="222">
        <f>ROUND(E143*P143,5)</f>
        <v>0</v>
      </c>
      <c r="R143" s="222"/>
      <c r="S143" s="222"/>
      <c r="T143" s="223">
        <v>0.08</v>
      </c>
      <c r="U143" s="222">
        <f>ROUND(E143*T143,2)</f>
        <v>1.05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133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>
      <c r="A144" s="213"/>
      <c r="B144" s="220"/>
      <c r="C144" s="266" t="s">
        <v>323</v>
      </c>
      <c r="D144" s="224"/>
      <c r="E144" s="229">
        <v>13.13</v>
      </c>
      <c r="F144" s="233"/>
      <c r="G144" s="233"/>
      <c r="H144" s="233"/>
      <c r="I144" s="233"/>
      <c r="J144" s="233"/>
      <c r="K144" s="233"/>
      <c r="L144" s="233"/>
      <c r="M144" s="233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142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>
      <c r="A145" s="213">
        <v>62</v>
      </c>
      <c r="B145" s="220" t="s">
        <v>324</v>
      </c>
      <c r="C145" s="265" t="s">
        <v>325</v>
      </c>
      <c r="D145" s="222" t="s">
        <v>149</v>
      </c>
      <c r="E145" s="228">
        <v>13.13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15</v>
      </c>
      <c r="M145" s="233">
        <f>G145*(1+L145/100)</f>
        <v>0</v>
      </c>
      <c r="N145" s="222">
        <v>1.0000000000000001E-5</v>
      </c>
      <c r="O145" s="222">
        <f>ROUND(E145*N145,5)</f>
        <v>1.2999999999999999E-4</v>
      </c>
      <c r="P145" s="222">
        <v>0</v>
      </c>
      <c r="Q145" s="222">
        <f>ROUND(E145*P145,5)</f>
        <v>0</v>
      </c>
      <c r="R145" s="222"/>
      <c r="S145" s="222"/>
      <c r="T145" s="223">
        <v>7.0000000000000007E-2</v>
      </c>
      <c r="U145" s="222">
        <f>ROUND(E145*T145,2)</f>
        <v>0.92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133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>
      <c r="A146" s="213">
        <v>63</v>
      </c>
      <c r="B146" s="220" t="s">
        <v>326</v>
      </c>
      <c r="C146" s="265" t="s">
        <v>327</v>
      </c>
      <c r="D146" s="222" t="s">
        <v>161</v>
      </c>
      <c r="E146" s="228">
        <v>24.98</v>
      </c>
      <c r="F146" s="232"/>
      <c r="G146" s="233">
        <f>ROUND(E146*F146,2)</f>
        <v>0</v>
      </c>
      <c r="H146" s="232"/>
      <c r="I146" s="233">
        <f>ROUND(E146*H146,2)</f>
        <v>0</v>
      </c>
      <c r="J146" s="232"/>
      <c r="K146" s="233">
        <f>ROUND(E146*J146,2)</f>
        <v>0</v>
      </c>
      <c r="L146" s="233">
        <v>15</v>
      </c>
      <c r="M146" s="233">
        <f>G146*(1+L146/100)</f>
        <v>0</v>
      </c>
      <c r="N146" s="222">
        <v>0</v>
      </c>
      <c r="O146" s="222">
        <f>ROUND(E146*N146,5)</f>
        <v>0</v>
      </c>
      <c r="P146" s="222">
        <v>0</v>
      </c>
      <c r="Q146" s="222">
        <f>ROUND(E146*P146,5)</f>
        <v>0</v>
      </c>
      <c r="R146" s="222"/>
      <c r="S146" s="222"/>
      <c r="T146" s="223">
        <v>0.05</v>
      </c>
      <c r="U146" s="222">
        <f>ROUND(E146*T146,2)</f>
        <v>1.25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133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>
      <c r="A147" s="213"/>
      <c r="B147" s="220"/>
      <c r="C147" s="266" t="s">
        <v>328</v>
      </c>
      <c r="D147" s="224"/>
      <c r="E147" s="229">
        <v>6.7</v>
      </c>
      <c r="F147" s="233"/>
      <c r="G147" s="233"/>
      <c r="H147" s="233"/>
      <c r="I147" s="233"/>
      <c r="J147" s="233"/>
      <c r="K147" s="233"/>
      <c r="L147" s="233"/>
      <c r="M147" s="233"/>
      <c r="N147" s="222"/>
      <c r="O147" s="222"/>
      <c r="P147" s="222"/>
      <c r="Q147" s="222"/>
      <c r="R147" s="222"/>
      <c r="S147" s="222"/>
      <c r="T147" s="223"/>
      <c r="U147" s="22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142</v>
      </c>
      <c r="AF147" s="212">
        <v>0</v>
      </c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13"/>
      <c r="B148" s="220"/>
      <c r="C148" s="266" t="s">
        <v>329</v>
      </c>
      <c r="D148" s="224"/>
      <c r="E148" s="229">
        <v>12.02</v>
      </c>
      <c r="F148" s="233"/>
      <c r="G148" s="233"/>
      <c r="H148" s="233"/>
      <c r="I148" s="233"/>
      <c r="J148" s="233"/>
      <c r="K148" s="233"/>
      <c r="L148" s="233"/>
      <c r="M148" s="233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142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>
      <c r="A149" s="213"/>
      <c r="B149" s="220"/>
      <c r="C149" s="266" t="s">
        <v>330</v>
      </c>
      <c r="D149" s="224"/>
      <c r="E149" s="229">
        <v>6.26</v>
      </c>
      <c r="F149" s="233"/>
      <c r="G149" s="233"/>
      <c r="H149" s="233"/>
      <c r="I149" s="233"/>
      <c r="J149" s="233"/>
      <c r="K149" s="233"/>
      <c r="L149" s="233"/>
      <c r="M149" s="233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142</v>
      </c>
      <c r="AF149" s="212">
        <v>0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>
      <c r="A150" s="213">
        <v>64</v>
      </c>
      <c r="B150" s="220" t="s">
        <v>331</v>
      </c>
      <c r="C150" s="265" t="s">
        <v>332</v>
      </c>
      <c r="D150" s="222" t="s">
        <v>149</v>
      </c>
      <c r="E150" s="228">
        <v>13.523899999999999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15</v>
      </c>
      <c r="M150" s="233">
        <f>G150*(1+L150/100)</f>
        <v>0</v>
      </c>
      <c r="N150" s="222">
        <v>8.0000000000000004E-4</v>
      </c>
      <c r="O150" s="222">
        <f>ROUND(E150*N150,5)</f>
        <v>1.082E-2</v>
      </c>
      <c r="P150" s="222">
        <v>0</v>
      </c>
      <c r="Q150" s="222">
        <f>ROUND(E150*P150,5)</f>
        <v>0</v>
      </c>
      <c r="R150" s="222"/>
      <c r="S150" s="222"/>
      <c r="T150" s="223">
        <v>0</v>
      </c>
      <c r="U150" s="222">
        <f>ROUND(E150*T150,2)</f>
        <v>0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145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13"/>
      <c r="B151" s="220"/>
      <c r="C151" s="266" t="s">
        <v>333</v>
      </c>
      <c r="D151" s="224"/>
      <c r="E151" s="229">
        <v>13.523899999999999</v>
      </c>
      <c r="F151" s="233"/>
      <c r="G151" s="233"/>
      <c r="H151" s="233"/>
      <c r="I151" s="233"/>
      <c r="J151" s="233"/>
      <c r="K151" s="233"/>
      <c r="L151" s="233"/>
      <c r="M151" s="233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142</v>
      </c>
      <c r="AF151" s="212">
        <v>0</v>
      </c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13">
        <v>65</v>
      </c>
      <c r="B152" s="220" t="s">
        <v>334</v>
      </c>
      <c r="C152" s="265" t="s">
        <v>335</v>
      </c>
      <c r="D152" s="222" t="s">
        <v>0</v>
      </c>
      <c r="E152" s="228"/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15</v>
      </c>
      <c r="M152" s="233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0</v>
      </c>
      <c r="U152" s="222">
        <f>ROUND(E152*T152,2)</f>
        <v>0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133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>
      <c r="A153" s="214" t="s">
        <v>128</v>
      </c>
      <c r="B153" s="221" t="s">
        <v>79</v>
      </c>
      <c r="C153" s="267" t="s">
        <v>80</v>
      </c>
      <c r="D153" s="225"/>
      <c r="E153" s="230"/>
      <c r="F153" s="234"/>
      <c r="G153" s="234">
        <f>SUMIF(AE154:AE154,"&lt;&gt;NOR",G154:G154)</f>
        <v>0</v>
      </c>
      <c r="H153" s="234"/>
      <c r="I153" s="234">
        <f>SUM(I154:I154)</f>
        <v>0</v>
      </c>
      <c r="J153" s="234"/>
      <c r="K153" s="234">
        <f>SUM(K154:K154)</f>
        <v>0</v>
      </c>
      <c r="L153" s="234"/>
      <c r="M153" s="234">
        <f>SUM(M154:M154)</f>
        <v>0</v>
      </c>
      <c r="N153" s="225"/>
      <c r="O153" s="225">
        <f>SUM(O154:O154)</f>
        <v>0</v>
      </c>
      <c r="P153" s="225"/>
      <c r="Q153" s="225">
        <f>SUM(Q154:Q154)</f>
        <v>0</v>
      </c>
      <c r="R153" s="225"/>
      <c r="S153" s="225"/>
      <c r="T153" s="226"/>
      <c r="U153" s="225">
        <f>SUM(U154:U154)</f>
        <v>0</v>
      </c>
      <c r="AE153" t="s">
        <v>129</v>
      </c>
    </row>
    <row r="154" spans="1:60" outlineLevel="1">
      <c r="A154" s="213">
        <v>66</v>
      </c>
      <c r="B154" s="220" t="s">
        <v>336</v>
      </c>
      <c r="C154" s="265" t="s">
        <v>337</v>
      </c>
      <c r="D154" s="222" t="s">
        <v>338</v>
      </c>
      <c r="E154" s="228">
        <v>1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15</v>
      </c>
      <c r="M154" s="233">
        <f>G154*(1+L154/100)</f>
        <v>0</v>
      </c>
      <c r="N154" s="222">
        <v>0</v>
      </c>
      <c r="O154" s="222">
        <f>ROUND(E154*N154,5)</f>
        <v>0</v>
      </c>
      <c r="P154" s="222">
        <v>0</v>
      </c>
      <c r="Q154" s="222">
        <f>ROUND(E154*P154,5)</f>
        <v>0</v>
      </c>
      <c r="R154" s="222"/>
      <c r="S154" s="222"/>
      <c r="T154" s="223">
        <v>0</v>
      </c>
      <c r="U154" s="222">
        <f>ROUND(E154*T154,2)</f>
        <v>0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133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>
      <c r="A155" s="214" t="s">
        <v>128</v>
      </c>
      <c r="B155" s="221" t="s">
        <v>81</v>
      </c>
      <c r="C155" s="267" t="s">
        <v>82</v>
      </c>
      <c r="D155" s="225"/>
      <c r="E155" s="230"/>
      <c r="F155" s="234"/>
      <c r="G155" s="234">
        <f>SUMIF(AE156:AE156,"&lt;&gt;NOR",G156:G156)</f>
        <v>0</v>
      </c>
      <c r="H155" s="234"/>
      <c r="I155" s="234">
        <f>SUM(I156:I156)</f>
        <v>0</v>
      </c>
      <c r="J155" s="234"/>
      <c r="K155" s="234">
        <f>SUM(K156:K156)</f>
        <v>0</v>
      </c>
      <c r="L155" s="234"/>
      <c r="M155" s="234">
        <f>SUM(M156:M156)</f>
        <v>0</v>
      </c>
      <c r="N155" s="225"/>
      <c r="O155" s="225">
        <f>SUM(O156:O156)</f>
        <v>0</v>
      </c>
      <c r="P155" s="225"/>
      <c r="Q155" s="225">
        <f>SUM(Q156:Q156)</f>
        <v>0</v>
      </c>
      <c r="R155" s="225"/>
      <c r="S155" s="225"/>
      <c r="T155" s="226"/>
      <c r="U155" s="225">
        <f>SUM(U156:U156)</f>
        <v>0</v>
      </c>
      <c r="AE155" t="s">
        <v>129</v>
      </c>
    </row>
    <row r="156" spans="1:60" outlineLevel="1">
      <c r="A156" s="213">
        <v>67</v>
      </c>
      <c r="B156" s="220" t="s">
        <v>339</v>
      </c>
      <c r="C156" s="265" t="s">
        <v>340</v>
      </c>
      <c r="D156" s="222" t="s">
        <v>338</v>
      </c>
      <c r="E156" s="228">
        <v>1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15</v>
      </c>
      <c r="M156" s="233">
        <f>G156*(1+L156/100)</f>
        <v>0</v>
      </c>
      <c r="N156" s="222">
        <v>0</v>
      </c>
      <c r="O156" s="222">
        <f>ROUND(E156*N156,5)</f>
        <v>0</v>
      </c>
      <c r="P156" s="222">
        <v>0</v>
      </c>
      <c r="Q156" s="222">
        <f>ROUND(E156*P156,5)</f>
        <v>0</v>
      </c>
      <c r="R156" s="222"/>
      <c r="S156" s="222"/>
      <c r="T156" s="223">
        <v>0</v>
      </c>
      <c r="U156" s="222">
        <f>ROUND(E156*T156,2)</f>
        <v>0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133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>
      <c r="A157" s="214" t="s">
        <v>128</v>
      </c>
      <c r="B157" s="221" t="s">
        <v>83</v>
      </c>
      <c r="C157" s="267" t="s">
        <v>84</v>
      </c>
      <c r="D157" s="225"/>
      <c r="E157" s="230"/>
      <c r="F157" s="234"/>
      <c r="G157" s="234">
        <f>SUMIF(AE158:AE184,"&lt;&gt;NOR",G158:G184)</f>
        <v>0</v>
      </c>
      <c r="H157" s="234"/>
      <c r="I157" s="234">
        <f>SUM(I158:I184)</f>
        <v>0</v>
      </c>
      <c r="J157" s="234"/>
      <c r="K157" s="234">
        <f>SUM(K158:K184)</f>
        <v>0</v>
      </c>
      <c r="L157" s="234"/>
      <c r="M157" s="234">
        <f>SUM(M158:M184)</f>
        <v>0</v>
      </c>
      <c r="N157" s="225"/>
      <c r="O157" s="225">
        <f>SUM(O158:O184)</f>
        <v>0.15501000000000001</v>
      </c>
      <c r="P157" s="225"/>
      <c r="Q157" s="225">
        <f>SUM(Q158:Q184)</f>
        <v>0.50519999999999998</v>
      </c>
      <c r="R157" s="225"/>
      <c r="S157" s="225"/>
      <c r="T157" s="226"/>
      <c r="U157" s="225">
        <f>SUM(U158:U184)</f>
        <v>25.72</v>
      </c>
      <c r="AE157" t="s">
        <v>129</v>
      </c>
    </row>
    <row r="158" spans="1:60" outlineLevel="1">
      <c r="A158" s="213">
        <v>68</v>
      </c>
      <c r="B158" s="220" t="s">
        <v>341</v>
      </c>
      <c r="C158" s="265" t="s">
        <v>342</v>
      </c>
      <c r="D158" s="222" t="s">
        <v>132</v>
      </c>
      <c r="E158" s="228">
        <v>4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15</v>
      </c>
      <c r="M158" s="233">
        <f>G158*(1+L158/100)</f>
        <v>0</v>
      </c>
      <c r="N158" s="222">
        <v>0</v>
      </c>
      <c r="O158" s="222">
        <f>ROUND(E158*N158,5)</f>
        <v>0</v>
      </c>
      <c r="P158" s="222">
        <v>0</v>
      </c>
      <c r="Q158" s="222">
        <f>ROUND(E158*P158,5)</f>
        <v>0</v>
      </c>
      <c r="R158" s="222"/>
      <c r="S158" s="222"/>
      <c r="T158" s="223">
        <v>1.5</v>
      </c>
      <c r="U158" s="222">
        <f>ROUND(E158*T158,2)</f>
        <v>6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133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>
      <c r="A159" s="213">
        <v>69</v>
      </c>
      <c r="B159" s="220" t="s">
        <v>343</v>
      </c>
      <c r="C159" s="265" t="s">
        <v>344</v>
      </c>
      <c r="D159" s="222" t="s">
        <v>132</v>
      </c>
      <c r="E159" s="228">
        <v>3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15</v>
      </c>
      <c r="M159" s="233">
        <f>G159*(1+L159/100)</f>
        <v>0</v>
      </c>
      <c r="N159" s="222">
        <v>0.02</v>
      </c>
      <c r="O159" s="222">
        <f>ROUND(E159*N159,5)</f>
        <v>0.06</v>
      </c>
      <c r="P159" s="222">
        <v>0</v>
      </c>
      <c r="Q159" s="222">
        <f>ROUND(E159*P159,5)</f>
        <v>0</v>
      </c>
      <c r="R159" s="222"/>
      <c r="S159" s="222"/>
      <c r="T159" s="223">
        <v>0</v>
      </c>
      <c r="U159" s="222">
        <f>ROUND(E159*T159,2)</f>
        <v>0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145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>
      <c r="A160" s="213"/>
      <c r="B160" s="220"/>
      <c r="C160" s="268" t="s">
        <v>345</v>
      </c>
      <c r="D160" s="227"/>
      <c r="E160" s="231"/>
      <c r="F160" s="235"/>
      <c r="G160" s="236"/>
      <c r="H160" s="233"/>
      <c r="I160" s="233"/>
      <c r="J160" s="233"/>
      <c r="K160" s="233"/>
      <c r="L160" s="233"/>
      <c r="M160" s="233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346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5" t="str">
        <f>C160</f>
        <v>povrch 3D CPL,řada Premium</v>
      </c>
      <c r="BB160" s="212"/>
      <c r="BC160" s="212"/>
      <c r="BD160" s="212"/>
      <c r="BE160" s="212"/>
      <c r="BF160" s="212"/>
      <c r="BG160" s="212"/>
      <c r="BH160" s="212"/>
    </row>
    <row r="161" spans="1:60" outlineLevel="1">
      <c r="A161" s="213"/>
      <c r="B161" s="220"/>
      <c r="C161" s="268" t="s">
        <v>347</v>
      </c>
      <c r="D161" s="227"/>
      <c r="E161" s="231"/>
      <c r="F161" s="235"/>
      <c r="G161" s="236"/>
      <c r="H161" s="233"/>
      <c r="I161" s="233"/>
      <c r="J161" s="233"/>
      <c r="K161" s="233"/>
      <c r="L161" s="233"/>
      <c r="M161" s="233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346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5" t="str">
        <f>C161</f>
        <v>zámek s cylindrickou vložkou oboustrannou s knoflíkem</v>
      </c>
      <c r="BB161" s="212"/>
      <c r="BC161" s="212"/>
      <c r="BD161" s="212"/>
      <c r="BE161" s="212"/>
      <c r="BF161" s="212"/>
      <c r="BG161" s="212"/>
      <c r="BH161" s="212"/>
    </row>
    <row r="162" spans="1:60" outlineLevel="1">
      <c r="A162" s="213"/>
      <c r="B162" s="220"/>
      <c r="C162" s="268" t="s">
        <v>348</v>
      </c>
      <c r="D162" s="227"/>
      <c r="E162" s="231"/>
      <c r="F162" s="235"/>
      <c r="G162" s="236"/>
      <c r="H162" s="233"/>
      <c r="I162" s="233"/>
      <c r="J162" s="233"/>
      <c r="K162" s="233"/>
      <c r="L162" s="233"/>
      <c r="M162" s="233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346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5" t="str">
        <f>C162</f>
        <v>kování klikaxklika se štítkem matný chrom</v>
      </c>
      <c r="BB162" s="212"/>
      <c r="BC162" s="212"/>
      <c r="BD162" s="212"/>
      <c r="BE162" s="212"/>
      <c r="BF162" s="212"/>
      <c r="BG162" s="212"/>
      <c r="BH162" s="212"/>
    </row>
    <row r="163" spans="1:60" ht="22.5" outlineLevel="1">
      <c r="A163" s="213">
        <v>70</v>
      </c>
      <c r="B163" s="220" t="s">
        <v>349</v>
      </c>
      <c r="C163" s="265" t="s">
        <v>350</v>
      </c>
      <c r="D163" s="222" t="s">
        <v>132</v>
      </c>
      <c r="E163" s="228">
        <v>1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15</v>
      </c>
      <c r="M163" s="233">
        <f>G163*(1+L163/100)</f>
        <v>0</v>
      </c>
      <c r="N163" s="222">
        <v>1.7500000000000002E-2</v>
      </c>
      <c r="O163" s="222">
        <f>ROUND(E163*N163,5)</f>
        <v>1.7500000000000002E-2</v>
      </c>
      <c r="P163" s="222">
        <v>0</v>
      </c>
      <c r="Q163" s="222">
        <f>ROUND(E163*P163,5)</f>
        <v>0</v>
      </c>
      <c r="R163" s="222"/>
      <c r="S163" s="222"/>
      <c r="T163" s="223">
        <v>0</v>
      </c>
      <c r="U163" s="222">
        <f>ROUND(E163*T163,2)</f>
        <v>0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145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>
      <c r="A164" s="213"/>
      <c r="B164" s="220"/>
      <c r="C164" s="268" t="s">
        <v>351</v>
      </c>
      <c r="D164" s="227"/>
      <c r="E164" s="231"/>
      <c r="F164" s="235"/>
      <c r="G164" s="236"/>
      <c r="H164" s="233"/>
      <c r="I164" s="233"/>
      <c r="J164" s="233"/>
      <c r="K164" s="233"/>
      <c r="L164" s="233"/>
      <c r="M164" s="233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346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5" t="str">
        <f>C164</f>
        <v>povrch  laminát 3D CPL, řada Premium</v>
      </c>
      <c r="BB164" s="212"/>
      <c r="BC164" s="212"/>
      <c r="BD164" s="212"/>
      <c r="BE164" s="212"/>
      <c r="BF164" s="212"/>
      <c r="BG164" s="212"/>
      <c r="BH164" s="212"/>
    </row>
    <row r="165" spans="1:60" outlineLevel="1">
      <c r="A165" s="213"/>
      <c r="B165" s="220"/>
      <c r="C165" s="268" t="s">
        <v>347</v>
      </c>
      <c r="D165" s="227"/>
      <c r="E165" s="231"/>
      <c r="F165" s="235"/>
      <c r="G165" s="236"/>
      <c r="H165" s="233"/>
      <c r="I165" s="233"/>
      <c r="J165" s="233"/>
      <c r="K165" s="233"/>
      <c r="L165" s="233"/>
      <c r="M165" s="233"/>
      <c r="N165" s="222"/>
      <c r="O165" s="222"/>
      <c r="P165" s="222"/>
      <c r="Q165" s="222"/>
      <c r="R165" s="222"/>
      <c r="S165" s="222"/>
      <c r="T165" s="223"/>
      <c r="U165" s="222"/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346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5" t="str">
        <f>C165</f>
        <v>zámek s cylindrickou vložkou oboustrannou s knoflíkem</v>
      </c>
      <c r="BB165" s="212"/>
      <c r="BC165" s="212"/>
      <c r="BD165" s="212"/>
      <c r="BE165" s="212"/>
      <c r="BF165" s="212"/>
      <c r="BG165" s="212"/>
      <c r="BH165" s="212"/>
    </row>
    <row r="166" spans="1:60" outlineLevel="1">
      <c r="A166" s="213"/>
      <c r="B166" s="220"/>
      <c r="C166" s="268" t="s">
        <v>352</v>
      </c>
      <c r="D166" s="227"/>
      <c r="E166" s="231"/>
      <c r="F166" s="235"/>
      <c r="G166" s="236"/>
      <c r="H166" s="233"/>
      <c r="I166" s="233"/>
      <c r="J166" s="233"/>
      <c r="K166" s="233"/>
      <c r="L166" s="233"/>
      <c r="M166" s="233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346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5" t="str">
        <f>C166</f>
        <v>kování klika x klika se štítkem matný chrom</v>
      </c>
      <c r="BB166" s="212"/>
      <c r="BC166" s="212"/>
      <c r="BD166" s="212"/>
      <c r="BE166" s="212"/>
      <c r="BF166" s="212"/>
      <c r="BG166" s="212"/>
      <c r="BH166" s="212"/>
    </row>
    <row r="167" spans="1:60" outlineLevel="1">
      <c r="A167" s="213">
        <v>71</v>
      </c>
      <c r="B167" s="220" t="s">
        <v>353</v>
      </c>
      <c r="C167" s="265" t="s">
        <v>354</v>
      </c>
      <c r="D167" s="222" t="s">
        <v>132</v>
      </c>
      <c r="E167" s="228">
        <v>1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15</v>
      </c>
      <c r="M167" s="233">
        <f>G167*(1+L167/100)</f>
        <v>0</v>
      </c>
      <c r="N167" s="222">
        <v>0</v>
      </c>
      <c r="O167" s="222">
        <f>ROUND(E167*N167,5)</f>
        <v>0</v>
      </c>
      <c r="P167" s="222">
        <v>0</v>
      </c>
      <c r="Q167" s="222">
        <f>ROUND(E167*P167,5)</f>
        <v>0</v>
      </c>
      <c r="R167" s="222"/>
      <c r="S167" s="222"/>
      <c r="T167" s="223">
        <v>1.63</v>
      </c>
      <c r="U167" s="222">
        <f>ROUND(E167*T167,2)</f>
        <v>1.63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133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2.5" outlineLevel="1">
      <c r="A168" s="213">
        <v>72</v>
      </c>
      <c r="B168" s="220" t="s">
        <v>355</v>
      </c>
      <c r="C168" s="265" t="s">
        <v>356</v>
      </c>
      <c r="D168" s="222" t="s">
        <v>132</v>
      </c>
      <c r="E168" s="228">
        <v>1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15</v>
      </c>
      <c r="M168" s="233">
        <f>G168*(1+L168/100)</f>
        <v>0</v>
      </c>
      <c r="N168" s="222">
        <v>1.7500000000000002E-2</v>
      </c>
      <c r="O168" s="222">
        <f>ROUND(E168*N168,5)</f>
        <v>1.7500000000000002E-2</v>
      </c>
      <c r="P168" s="222">
        <v>0</v>
      </c>
      <c r="Q168" s="222">
        <f>ROUND(E168*P168,5)</f>
        <v>0</v>
      </c>
      <c r="R168" s="222"/>
      <c r="S168" s="222"/>
      <c r="T168" s="223">
        <v>0</v>
      </c>
      <c r="U168" s="222">
        <f>ROUND(E168*T168,2)</f>
        <v>0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145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>
      <c r="A169" s="213"/>
      <c r="B169" s="220"/>
      <c r="C169" s="268" t="s">
        <v>357</v>
      </c>
      <c r="D169" s="227"/>
      <c r="E169" s="231"/>
      <c r="F169" s="235"/>
      <c r="G169" s="236"/>
      <c r="H169" s="233"/>
      <c r="I169" s="233"/>
      <c r="J169" s="233"/>
      <c r="K169" s="233"/>
      <c r="L169" s="233"/>
      <c r="M169" s="233"/>
      <c r="N169" s="222"/>
      <c r="O169" s="222"/>
      <c r="P169" s="222"/>
      <c r="Q169" s="222"/>
      <c r="R169" s="222"/>
      <c r="S169" s="222"/>
      <c r="T169" s="223"/>
      <c r="U169" s="22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346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5" t="str">
        <f>C169</f>
        <v>povrch  laminát  3D CPL, desing dřeva</v>
      </c>
      <c r="BB169" s="212"/>
      <c r="BC169" s="212"/>
      <c r="BD169" s="212"/>
      <c r="BE169" s="212"/>
      <c r="BF169" s="212"/>
      <c r="BG169" s="212"/>
      <c r="BH169" s="212"/>
    </row>
    <row r="170" spans="1:60" outlineLevel="1">
      <c r="A170" s="213"/>
      <c r="B170" s="220"/>
      <c r="C170" s="268" t="s">
        <v>358</v>
      </c>
      <c r="D170" s="227"/>
      <c r="E170" s="231"/>
      <c r="F170" s="235"/>
      <c r="G170" s="236"/>
      <c r="H170" s="233"/>
      <c r="I170" s="233"/>
      <c r="J170" s="233"/>
      <c r="K170" s="233"/>
      <c r="L170" s="233"/>
      <c r="M170" s="233"/>
      <c r="N170" s="222"/>
      <c r="O170" s="222"/>
      <c r="P170" s="222"/>
      <c r="Q170" s="222"/>
      <c r="R170" s="222"/>
      <c r="S170" s="222"/>
      <c r="T170" s="223"/>
      <c r="U170" s="22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346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5" t="str">
        <f>C170</f>
        <v>bezpečnostní zámek s vložkou</v>
      </c>
      <c r="BB170" s="212"/>
      <c r="BC170" s="212"/>
      <c r="BD170" s="212"/>
      <c r="BE170" s="212"/>
      <c r="BF170" s="212"/>
      <c r="BG170" s="212"/>
      <c r="BH170" s="212"/>
    </row>
    <row r="171" spans="1:60" outlineLevel="1">
      <c r="A171" s="213"/>
      <c r="B171" s="220"/>
      <c r="C171" s="268" t="s">
        <v>359</v>
      </c>
      <c r="D171" s="227"/>
      <c r="E171" s="231"/>
      <c r="F171" s="235"/>
      <c r="G171" s="236"/>
      <c r="H171" s="233"/>
      <c r="I171" s="233"/>
      <c r="J171" s="233"/>
      <c r="K171" s="233"/>
      <c r="L171" s="233"/>
      <c r="M171" s="233"/>
      <c r="N171" s="222"/>
      <c r="O171" s="222"/>
      <c r="P171" s="222"/>
      <c r="Q171" s="222"/>
      <c r="R171" s="222"/>
      <c r="S171" s="222"/>
      <c r="T171" s="223"/>
      <c r="U171" s="22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346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5" t="str">
        <f>C171</f>
        <v>dveřní kukátko</v>
      </c>
      <c r="BB171" s="212"/>
      <c r="BC171" s="212"/>
      <c r="BD171" s="212"/>
      <c r="BE171" s="212"/>
      <c r="BF171" s="212"/>
      <c r="BG171" s="212"/>
      <c r="BH171" s="212"/>
    </row>
    <row r="172" spans="1:60" outlineLevel="1">
      <c r="A172" s="213"/>
      <c r="B172" s="220"/>
      <c r="C172" s="268" t="s">
        <v>360</v>
      </c>
      <c r="D172" s="227"/>
      <c r="E172" s="231"/>
      <c r="F172" s="235"/>
      <c r="G172" s="236"/>
      <c r="H172" s="233"/>
      <c r="I172" s="233"/>
      <c r="J172" s="233"/>
      <c r="K172" s="233"/>
      <c r="L172" s="233"/>
      <c r="M172" s="233"/>
      <c r="N172" s="222"/>
      <c r="O172" s="222"/>
      <c r="P172" s="222"/>
      <c r="Q172" s="222"/>
      <c r="R172" s="222"/>
      <c r="S172" s="222"/>
      <c r="T172" s="223"/>
      <c r="U172" s="22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346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5" t="str">
        <f>C172</f>
        <v>bezpečnostní kování koule x klika</v>
      </c>
      <c r="BB172" s="212"/>
      <c r="BC172" s="212"/>
      <c r="BD172" s="212"/>
      <c r="BE172" s="212"/>
      <c r="BF172" s="212"/>
      <c r="BG172" s="212"/>
      <c r="BH172" s="212"/>
    </row>
    <row r="173" spans="1:60" outlineLevel="1">
      <c r="A173" s="213">
        <v>73</v>
      </c>
      <c r="B173" s="220" t="s">
        <v>361</v>
      </c>
      <c r="C173" s="265" t="s">
        <v>362</v>
      </c>
      <c r="D173" s="222" t="s">
        <v>132</v>
      </c>
      <c r="E173" s="228">
        <v>3</v>
      </c>
      <c r="F173" s="232"/>
      <c r="G173" s="233">
        <f>ROUND(E173*F173,2)</f>
        <v>0</v>
      </c>
      <c r="H173" s="232"/>
      <c r="I173" s="233">
        <f>ROUND(E173*H173,2)</f>
        <v>0</v>
      </c>
      <c r="J173" s="232"/>
      <c r="K173" s="233">
        <f>ROUND(E173*J173,2)</f>
        <v>0</v>
      </c>
      <c r="L173" s="233">
        <v>15</v>
      </c>
      <c r="M173" s="233">
        <f>G173*(1+L173/100)</f>
        <v>0</v>
      </c>
      <c r="N173" s="222">
        <v>0</v>
      </c>
      <c r="O173" s="222">
        <f>ROUND(E173*N173,5)</f>
        <v>0</v>
      </c>
      <c r="P173" s="222">
        <v>0</v>
      </c>
      <c r="Q173" s="222">
        <f>ROUND(E173*P173,5)</f>
        <v>0</v>
      </c>
      <c r="R173" s="222"/>
      <c r="S173" s="222"/>
      <c r="T173" s="223">
        <v>2.5099999999999998</v>
      </c>
      <c r="U173" s="222">
        <f>ROUND(E173*T173,2)</f>
        <v>7.53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133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>
      <c r="A174" s="213">
        <v>74</v>
      </c>
      <c r="B174" s="220" t="s">
        <v>363</v>
      </c>
      <c r="C174" s="265" t="s">
        <v>364</v>
      </c>
      <c r="D174" s="222" t="s">
        <v>132</v>
      </c>
      <c r="E174" s="228">
        <v>2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15</v>
      </c>
      <c r="M174" s="233">
        <f>G174*(1+L174/100)</f>
        <v>0</v>
      </c>
      <c r="N174" s="222">
        <v>1.7500000000000002E-2</v>
      </c>
      <c r="O174" s="222">
        <f>ROUND(E174*N174,5)</f>
        <v>3.5000000000000003E-2</v>
      </c>
      <c r="P174" s="222">
        <v>0</v>
      </c>
      <c r="Q174" s="222">
        <f>ROUND(E174*P174,5)</f>
        <v>0</v>
      </c>
      <c r="R174" s="222"/>
      <c r="S174" s="222"/>
      <c r="T174" s="223">
        <v>0</v>
      </c>
      <c r="U174" s="222">
        <f>ROUND(E174*T174,2)</f>
        <v>0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145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>
      <c r="A175" s="213"/>
      <c r="B175" s="220"/>
      <c r="C175" s="268" t="s">
        <v>365</v>
      </c>
      <c r="D175" s="227"/>
      <c r="E175" s="231"/>
      <c r="F175" s="235"/>
      <c r="G175" s="236"/>
      <c r="H175" s="233"/>
      <c r="I175" s="233"/>
      <c r="J175" s="233"/>
      <c r="K175" s="233"/>
      <c r="L175" s="233"/>
      <c r="M175" s="233"/>
      <c r="N175" s="222"/>
      <c r="O175" s="222"/>
      <c r="P175" s="222"/>
      <c r="Q175" s="222"/>
      <c r="R175" s="222"/>
      <c r="S175" s="222"/>
      <c r="T175" s="223"/>
      <c r="U175" s="22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346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5" t="str">
        <f>C175</f>
        <v>zámek dozický záchodový - možnost otevírání dveří zvenčí</v>
      </c>
      <c r="BB175" s="212"/>
      <c r="BC175" s="212"/>
      <c r="BD175" s="212"/>
      <c r="BE175" s="212"/>
      <c r="BF175" s="212"/>
      <c r="BG175" s="212"/>
      <c r="BH175" s="212"/>
    </row>
    <row r="176" spans="1:60" ht="22.5" outlineLevel="1">
      <c r="A176" s="213">
        <v>75</v>
      </c>
      <c r="B176" s="220" t="s">
        <v>366</v>
      </c>
      <c r="C176" s="265" t="s">
        <v>367</v>
      </c>
      <c r="D176" s="222" t="s">
        <v>132</v>
      </c>
      <c r="E176" s="228">
        <v>1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15</v>
      </c>
      <c r="M176" s="233">
        <f>G176*(1+L176/100)</f>
        <v>0</v>
      </c>
      <c r="N176" s="222">
        <v>2.1999999999999999E-2</v>
      </c>
      <c r="O176" s="222">
        <f>ROUND(E176*N176,5)</f>
        <v>2.1999999999999999E-2</v>
      </c>
      <c r="P176" s="222">
        <v>0</v>
      </c>
      <c r="Q176" s="222">
        <f>ROUND(E176*P176,5)</f>
        <v>0</v>
      </c>
      <c r="R176" s="222"/>
      <c r="S176" s="222"/>
      <c r="T176" s="223">
        <v>0</v>
      </c>
      <c r="U176" s="222">
        <f>ROUND(E176*T176,2)</f>
        <v>0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145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>
      <c r="A177" s="213"/>
      <c r="B177" s="220"/>
      <c r="C177" s="268" t="s">
        <v>368</v>
      </c>
      <c r="D177" s="227"/>
      <c r="E177" s="231"/>
      <c r="F177" s="235"/>
      <c r="G177" s="236"/>
      <c r="H177" s="233"/>
      <c r="I177" s="233"/>
      <c r="J177" s="233"/>
      <c r="K177" s="233"/>
      <c r="L177" s="233"/>
      <c r="M177" s="233"/>
      <c r="N177" s="222"/>
      <c r="O177" s="222"/>
      <c r="P177" s="222"/>
      <c r="Q177" s="222"/>
      <c r="R177" s="222"/>
      <c r="S177" s="222"/>
      <c r="T177" s="223"/>
      <c r="U177" s="22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346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5" t="str">
        <f>C177</f>
        <v>zámek dozický záchodový, možnost otevření dveří zvenčí</v>
      </c>
      <c r="BB177" s="212"/>
      <c r="BC177" s="212"/>
      <c r="BD177" s="212"/>
      <c r="BE177" s="212"/>
      <c r="BF177" s="212"/>
      <c r="BG177" s="212"/>
      <c r="BH177" s="212"/>
    </row>
    <row r="178" spans="1:60" outlineLevel="1">
      <c r="A178" s="213">
        <v>76</v>
      </c>
      <c r="B178" s="220" t="s">
        <v>369</v>
      </c>
      <c r="C178" s="265" t="s">
        <v>370</v>
      </c>
      <c r="D178" s="222" t="s">
        <v>132</v>
      </c>
      <c r="E178" s="228">
        <v>5</v>
      </c>
      <c r="F178" s="232"/>
      <c r="G178" s="233">
        <f>ROUND(E178*F178,2)</f>
        <v>0</v>
      </c>
      <c r="H178" s="232"/>
      <c r="I178" s="233">
        <f>ROUND(E178*H178,2)</f>
        <v>0</v>
      </c>
      <c r="J178" s="232"/>
      <c r="K178" s="233">
        <f>ROUND(E178*J178,2)</f>
        <v>0</v>
      </c>
      <c r="L178" s="233">
        <v>15</v>
      </c>
      <c r="M178" s="233">
        <f>G178*(1+L178/100)</f>
        <v>0</v>
      </c>
      <c r="N178" s="222">
        <v>0</v>
      </c>
      <c r="O178" s="222">
        <f>ROUND(E178*N178,5)</f>
        <v>0</v>
      </c>
      <c r="P178" s="222">
        <v>0</v>
      </c>
      <c r="Q178" s="222">
        <f>ROUND(E178*P178,5)</f>
        <v>0</v>
      </c>
      <c r="R178" s="222"/>
      <c r="S178" s="222"/>
      <c r="T178" s="223">
        <v>0.77500000000000002</v>
      </c>
      <c r="U178" s="222">
        <f>ROUND(E178*T178,2)</f>
        <v>3.88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133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>
      <c r="A179" s="213">
        <v>77</v>
      </c>
      <c r="B179" s="220" t="s">
        <v>371</v>
      </c>
      <c r="C179" s="265" t="s">
        <v>372</v>
      </c>
      <c r="D179" s="222" t="s">
        <v>132</v>
      </c>
      <c r="E179" s="228">
        <v>1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15</v>
      </c>
      <c r="M179" s="233">
        <f>G179*(1+L179/100)</f>
        <v>0</v>
      </c>
      <c r="N179" s="222">
        <v>1.0000000000000001E-5</v>
      </c>
      <c r="O179" s="222">
        <f>ROUND(E179*N179,5)</f>
        <v>1.0000000000000001E-5</v>
      </c>
      <c r="P179" s="222">
        <v>0</v>
      </c>
      <c r="Q179" s="222">
        <f>ROUND(E179*P179,5)</f>
        <v>0</v>
      </c>
      <c r="R179" s="222"/>
      <c r="S179" s="222"/>
      <c r="T179" s="223">
        <v>0.28000000000000003</v>
      </c>
      <c r="U179" s="222">
        <f>ROUND(E179*T179,2)</f>
        <v>0.28000000000000003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133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>
      <c r="A180" s="213">
        <v>78</v>
      </c>
      <c r="B180" s="220" t="s">
        <v>373</v>
      </c>
      <c r="C180" s="265" t="s">
        <v>374</v>
      </c>
      <c r="D180" s="222" t="s">
        <v>132</v>
      </c>
      <c r="E180" s="228">
        <v>1</v>
      </c>
      <c r="F180" s="232"/>
      <c r="G180" s="233">
        <f>ROUND(E180*F180,2)</f>
        <v>0</v>
      </c>
      <c r="H180" s="232"/>
      <c r="I180" s="233">
        <f>ROUND(E180*H180,2)</f>
        <v>0</v>
      </c>
      <c r="J180" s="232"/>
      <c r="K180" s="233">
        <f>ROUND(E180*J180,2)</f>
        <v>0</v>
      </c>
      <c r="L180" s="233">
        <v>15</v>
      </c>
      <c r="M180" s="233">
        <f>G180*(1+L180/100)</f>
        <v>0</v>
      </c>
      <c r="N180" s="222">
        <v>3.0000000000000001E-3</v>
      </c>
      <c r="O180" s="222">
        <f>ROUND(E180*N180,5)</f>
        <v>3.0000000000000001E-3</v>
      </c>
      <c r="P180" s="222">
        <v>0</v>
      </c>
      <c r="Q180" s="222">
        <f>ROUND(E180*P180,5)</f>
        <v>0</v>
      </c>
      <c r="R180" s="222"/>
      <c r="S180" s="222"/>
      <c r="T180" s="223">
        <v>0</v>
      </c>
      <c r="U180" s="222">
        <f>ROUND(E180*T180,2)</f>
        <v>0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145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>
      <c r="A181" s="213">
        <v>79</v>
      </c>
      <c r="B181" s="220" t="s">
        <v>375</v>
      </c>
      <c r="C181" s="265" t="s">
        <v>376</v>
      </c>
      <c r="D181" s="222" t="s">
        <v>132</v>
      </c>
      <c r="E181" s="228">
        <v>1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15</v>
      </c>
      <c r="M181" s="233">
        <f>G181*(1+L181/100)</f>
        <v>0</v>
      </c>
      <c r="N181" s="222">
        <v>0</v>
      </c>
      <c r="O181" s="222">
        <f>ROUND(E181*N181,5)</f>
        <v>0</v>
      </c>
      <c r="P181" s="222">
        <v>0</v>
      </c>
      <c r="Q181" s="222">
        <f>ROUND(E181*P181,5)</f>
        <v>0</v>
      </c>
      <c r="R181" s="222"/>
      <c r="S181" s="222"/>
      <c r="T181" s="223">
        <v>4.0670000000000002</v>
      </c>
      <c r="U181" s="222">
        <f>ROUND(E181*T181,2)</f>
        <v>4.07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133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2.5" outlineLevel="1">
      <c r="A182" s="213">
        <v>80</v>
      </c>
      <c r="B182" s="220" t="s">
        <v>377</v>
      </c>
      <c r="C182" s="265" t="s">
        <v>378</v>
      </c>
      <c r="D182" s="222" t="s">
        <v>132</v>
      </c>
      <c r="E182" s="228">
        <v>1</v>
      </c>
      <c r="F182" s="232"/>
      <c r="G182" s="233">
        <f>ROUND(E182*F182,2)</f>
        <v>0</v>
      </c>
      <c r="H182" s="232"/>
      <c r="I182" s="233">
        <f>ROUND(E182*H182,2)</f>
        <v>0</v>
      </c>
      <c r="J182" s="232"/>
      <c r="K182" s="233">
        <f>ROUND(E182*J182,2)</f>
        <v>0</v>
      </c>
      <c r="L182" s="233">
        <v>15</v>
      </c>
      <c r="M182" s="233">
        <f>G182*(1+L182/100)</f>
        <v>0</v>
      </c>
      <c r="N182" s="222">
        <v>0</v>
      </c>
      <c r="O182" s="222">
        <f>ROUND(E182*N182,5)</f>
        <v>0</v>
      </c>
      <c r="P182" s="222">
        <v>0</v>
      </c>
      <c r="Q182" s="222">
        <f>ROUND(E182*P182,5)</f>
        <v>0</v>
      </c>
      <c r="R182" s="222"/>
      <c r="S182" s="222"/>
      <c r="T182" s="223">
        <v>0</v>
      </c>
      <c r="U182" s="222">
        <f>ROUND(E182*T182,2)</f>
        <v>0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145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>
      <c r="A183" s="213">
        <v>81</v>
      </c>
      <c r="B183" s="220" t="s">
        <v>379</v>
      </c>
      <c r="C183" s="265" t="s">
        <v>380</v>
      </c>
      <c r="D183" s="222" t="s">
        <v>132</v>
      </c>
      <c r="E183" s="228">
        <v>1</v>
      </c>
      <c r="F183" s="232"/>
      <c r="G183" s="233">
        <f>ROUND(E183*F183,2)</f>
        <v>0</v>
      </c>
      <c r="H183" s="232"/>
      <c r="I183" s="233">
        <f>ROUND(E183*H183,2)</f>
        <v>0</v>
      </c>
      <c r="J183" s="232"/>
      <c r="K183" s="233">
        <f>ROUND(E183*J183,2)</f>
        <v>0</v>
      </c>
      <c r="L183" s="233">
        <v>15</v>
      </c>
      <c r="M183" s="233">
        <f>G183*(1+L183/100)</f>
        <v>0</v>
      </c>
      <c r="N183" s="222">
        <v>0</v>
      </c>
      <c r="O183" s="222">
        <f>ROUND(E183*N183,5)</f>
        <v>0</v>
      </c>
      <c r="P183" s="222">
        <v>0.17399999999999999</v>
      </c>
      <c r="Q183" s="222">
        <f>ROUND(E183*P183,5)</f>
        <v>0.17399999999999999</v>
      </c>
      <c r="R183" s="222"/>
      <c r="S183" s="222"/>
      <c r="T183" s="223">
        <v>0.95</v>
      </c>
      <c r="U183" s="222">
        <f>ROUND(E183*T183,2)</f>
        <v>0.95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133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>
      <c r="A184" s="213">
        <v>82</v>
      </c>
      <c r="B184" s="220" t="s">
        <v>381</v>
      </c>
      <c r="C184" s="265" t="s">
        <v>382</v>
      </c>
      <c r="D184" s="222" t="s">
        <v>132</v>
      </c>
      <c r="E184" s="228">
        <v>3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15</v>
      </c>
      <c r="M184" s="233">
        <f>G184*(1+L184/100)</f>
        <v>0</v>
      </c>
      <c r="N184" s="222">
        <v>0</v>
      </c>
      <c r="O184" s="222">
        <f>ROUND(E184*N184,5)</f>
        <v>0</v>
      </c>
      <c r="P184" s="222">
        <v>0.1104</v>
      </c>
      <c r="Q184" s="222">
        <f>ROUND(E184*P184,5)</f>
        <v>0.33119999999999999</v>
      </c>
      <c r="R184" s="222"/>
      <c r="S184" s="222"/>
      <c r="T184" s="223">
        <v>0.46</v>
      </c>
      <c r="U184" s="222">
        <f>ROUND(E184*T184,2)</f>
        <v>1.38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133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>
      <c r="A185" s="214" t="s">
        <v>128</v>
      </c>
      <c r="B185" s="221" t="s">
        <v>85</v>
      </c>
      <c r="C185" s="267" t="s">
        <v>86</v>
      </c>
      <c r="D185" s="225"/>
      <c r="E185" s="230"/>
      <c r="F185" s="234"/>
      <c r="G185" s="234">
        <f>SUMIF(AE186:AE192,"&lt;&gt;NOR",G186:G192)</f>
        <v>0</v>
      </c>
      <c r="H185" s="234"/>
      <c r="I185" s="234">
        <f>SUM(I186:I192)</f>
        <v>0</v>
      </c>
      <c r="J185" s="234"/>
      <c r="K185" s="234">
        <f>SUM(K186:K192)</f>
        <v>0</v>
      </c>
      <c r="L185" s="234"/>
      <c r="M185" s="234">
        <f>SUM(M186:M192)</f>
        <v>0</v>
      </c>
      <c r="N185" s="225"/>
      <c r="O185" s="225">
        <f>SUM(O186:O192)</f>
        <v>3.2899999999999999E-2</v>
      </c>
      <c r="P185" s="225"/>
      <c r="Q185" s="225">
        <f>SUM(Q186:Q192)</f>
        <v>0</v>
      </c>
      <c r="R185" s="225"/>
      <c r="S185" s="225"/>
      <c r="T185" s="226"/>
      <c r="U185" s="225">
        <f>SUM(U186:U192)</f>
        <v>3.31</v>
      </c>
      <c r="AE185" t="s">
        <v>129</v>
      </c>
    </row>
    <row r="186" spans="1:60" ht="22.5" outlineLevel="1">
      <c r="A186" s="213">
        <v>83</v>
      </c>
      <c r="B186" s="220" t="s">
        <v>383</v>
      </c>
      <c r="C186" s="265" t="s">
        <v>384</v>
      </c>
      <c r="D186" s="222" t="s">
        <v>132</v>
      </c>
      <c r="E186" s="228">
        <v>2</v>
      </c>
      <c r="F186" s="232"/>
      <c r="G186" s="233">
        <f>ROUND(E186*F186,2)</f>
        <v>0</v>
      </c>
      <c r="H186" s="232"/>
      <c r="I186" s="233">
        <f>ROUND(E186*H186,2)</f>
        <v>0</v>
      </c>
      <c r="J186" s="232"/>
      <c r="K186" s="233">
        <f>ROUND(E186*J186,2)</f>
        <v>0</v>
      </c>
      <c r="L186" s="233">
        <v>15</v>
      </c>
      <c r="M186" s="233">
        <f>G186*(1+L186/100)</f>
        <v>0</v>
      </c>
      <c r="N186" s="222">
        <v>0</v>
      </c>
      <c r="O186" s="222">
        <f>ROUND(E186*N186,5)</f>
        <v>0</v>
      </c>
      <c r="P186" s="222">
        <v>0</v>
      </c>
      <c r="Q186" s="222">
        <f>ROUND(E186*P186,5)</f>
        <v>0</v>
      </c>
      <c r="R186" s="222"/>
      <c r="S186" s="222"/>
      <c r="T186" s="223">
        <v>0</v>
      </c>
      <c r="U186" s="222">
        <f>ROUND(E186*T186,2)</f>
        <v>0</v>
      </c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133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22.5" outlineLevel="1">
      <c r="A187" s="213">
        <v>84</v>
      </c>
      <c r="B187" s="220" t="s">
        <v>385</v>
      </c>
      <c r="C187" s="265" t="s">
        <v>386</v>
      </c>
      <c r="D187" s="222" t="s">
        <v>132</v>
      </c>
      <c r="E187" s="228">
        <v>1</v>
      </c>
      <c r="F187" s="232"/>
      <c r="G187" s="233">
        <f>ROUND(E187*F187,2)</f>
        <v>0</v>
      </c>
      <c r="H187" s="232"/>
      <c r="I187" s="233">
        <f>ROUND(E187*H187,2)</f>
        <v>0</v>
      </c>
      <c r="J187" s="232"/>
      <c r="K187" s="233">
        <f>ROUND(E187*J187,2)</f>
        <v>0</v>
      </c>
      <c r="L187" s="233">
        <v>15</v>
      </c>
      <c r="M187" s="233">
        <f>G187*(1+L187/100)</f>
        <v>0</v>
      </c>
      <c r="N187" s="222">
        <v>0</v>
      </c>
      <c r="O187" s="222">
        <f>ROUND(E187*N187,5)</f>
        <v>0</v>
      </c>
      <c r="P187" s="222">
        <v>0</v>
      </c>
      <c r="Q187" s="222">
        <f>ROUND(E187*P187,5)</f>
        <v>0</v>
      </c>
      <c r="R187" s="222"/>
      <c r="S187" s="222"/>
      <c r="T187" s="223">
        <v>1</v>
      </c>
      <c r="U187" s="222">
        <f>ROUND(E187*T187,2)</f>
        <v>1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133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>
      <c r="A188" s="213">
        <v>85</v>
      </c>
      <c r="B188" s="220" t="s">
        <v>387</v>
      </c>
      <c r="C188" s="265" t="s">
        <v>388</v>
      </c>
      <c r="D188" s="222" t="s">
        <v>132</v>
      </c>
      <c r="E188" s="228">
        <v>1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15</v>
      </c>
      <c r="M188" s="233">
        <f>G188*(1+L188/100)</f>
        <v>0</v>
      </c>
      <c r="N188" s="222">
        <v>0</v>
      </c>
      <c r="O188" s="222">
        <f>ROUND(E188*N188,5)</f>
        <v>0</v>
      </c>
      <c r="P188" s="222">
        <v>0</v>
      </c>
      <c r="Q188" s="222">
        <f>ROUND(E188*P188,5)</f>
        <v>0</v>
      </c>
      <c r="R188" s="222"/>
      <c r="S188" s="222"/>
      <c r="T188" s="223">
        <v>0</v>
      </c>
      <c r="U188" s="222">
        <f>ROUND(E188*T188,2)</f>
        <v>0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133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>
      <c r="A189" s="213">
        <v>86</v>
      </c>
      <c r="B189" s="220" t="s">
        <v>389</v>
      </c>
      <c r="C189" s="265" t="s">
        <v>390</v>
      </c>
      <c r="D189" s="222" t="s">
        <v>132</v>
      </c>
      <c r="E189" s="228">
        <v>2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15</v>
      </c>
      <c r="M189" s="233">
        <f>G189*(1+L189/100)</f>
        <v>0</v>
      </c>
      <c r="N189" s="222">
        <v>0</v>
      </c>
      <c r="O189" s="222">
        <f>ROUND(E189*N189,5)</f>
        <v>0</v>
      </c>
      <c r="P189" s="222">
        <v>0</v>
      </c>
      <c r="Q189" s="222">
        <f>ROUND(E189*P189,5)</f>
        <v>0</v>
      </c>
      <c r="R189" s="222"/>
      <c r="S189" s="222"/>
      <c r="T189" s="223">
        <v>0.76</v>
      </c>
      <c r="U189" s="222">
        <f>ROUND(E189*T189,2)</f>
        <v>1.52</v>
      </c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133</v>
      </c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>
      <c r="A190" s="213">
        <v>87</v>
      </c>
      <c r="B190" s="220" t="s">
        <v>391</v>
      </c>
      <c r="C190" s="265" t="s">
        <v>392</v>
      </c>
      <c r="D190" s="222" t="s">
        <v>132</v>
      </c>
      <c r="E190" s="228">
        <v>1</v>
      </c>
      <c r="F190" s="232"/>
      <c r="G190" s="233">
        <f>ROUND(E190*F190,2)</f>
        <v>0</v>
      </c>
      <c r="H190" s="232"/>
      <c r="I190" s="233">
        <f>ROUND(E190*H190,2)</f>
        <v>0</v>
      </c>
      <c r="J190" s="232"/>
      <c r="K190" s="233">
        <f>ROUND(E190*J190,2)</f>
        <v>0</v>
      </c>
      <c r="L190" s="233">
        <v>15</v>
      </c>
      <c r="M190" s="233">
        <f>G190*(1+L190/100)</f>
        <v>0</v>
      </c>
      <c r="N190" s="222">
        <v>0</v>
      </c>
      <c r="O190" s="222">
        <f>ROUND(E190*N190,5)</f>
        <v>0</v>
      </c>
      <c r="P190" s="222">
        <v>0</v>
      </c>
      <c r="Q190" s="222">
        <f>ROUND(E190*P190,5)</f>
        <v>0</v>
      </c>
      <c r="R190" s="222"/>
      <c r="S190" s="222"/>
      <c r="T190" s="223">
        <v>0.79</v>
      </c>
      <c r="U190" s="222">
        <f>ROUND(E190*T190,2)</f>
        <v>0.79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133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33.75" outlineLevel="1">
      <c r="A191" s="213">
        <v>88</v>
      </c>
      <c r="B191" s="220" t="s">
        <v>393</v>
      </c>
      <c r="C191" s="265" t="s">
        <v>394</v>
      </c>
      <c r="D191" s="222" t="s">
        <v>132</v>
      </c>
      <c r="E191" s="228">
        <v>2</v>
      </c>
      <c r="F191" s="232"/>
      <c r="G191" s="233">
        <f>ROUND(E191*F191,2)</f>
        <v>0</v>
      </c>
      <c r="H191" s="232"/>
      <c r="I191" s="233">
        <f>ROUND(E191*H191,2)</f>
        <v>0</v>
      </c>
      <c r="J191" s="232"/>
      <c r="K191" s="233">
        <f>ROUND(E191*J191,2)</f>
        <v>0</v>
      </c>
      <c r="L191" s="233">
        <v>15</v>
      </c>
      <c r="M191" s="233">
        <f>G191*(1+L191/100)</f>
        <v>0</v>
      </c>
      <c r="N191" s="222">
        <v>1.0800000000000001E-2</v>
      </c>
      <c r="O191" s="222">
        <f>ROUND(E191*N191,5)</f>
        <v>2.1600000000000001E-2</v>
      </c>
      <c r="P191" s="222">
        <v>0</v>
      </c>
      <c r="Q191" s="222">
        <f>ROUND(E191*P191,5)</f>
        <v>0</v>
      </c>
      <c r="R191" s="222"/>
      <c r="S191" s="222"/>
      <c r="T191" s="223">
        <v>0</v>
      </c>
      <c r="U191" s="222">
        <f>ROUND(E191*T191,2)</f>
        <v>0</v>
      </c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145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33.75" outlineLevel="1">
      <c r="A192" s="213">
        <v>89</v>
      </c>
      <c r="B192" s="220" t="s">
        <v>395</v>
      </c>
      <c r="C192" s="265" t="s">
        <v>396</v>
      </c>
      <c r="D192" s="222" t="s">
        <v>132</v>
      </c>
      <c r="E192" s="228">
        <v>1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15</v>
      </c>
      <c r="M192" s="233">
        <f>G192*(1+L192/100)</f>
        <v>0</v>
      </c>
      <c r="N192" s="222">
        <v>1.1299999999999999E-2</v>
      </c>
      <c r="O192" s="222">
        <f>ROUND(E192*N192,5)</f>
        <v>1.1299999999999999E-2</v>
      </c>
      <c r="P192" s="222">
        <v>0</v>
      </c>
      <c r="Q192" s="222">
        <f>ROUND(E192*P192,5)</f>
        <v>0</v>
      </c>
      <c r="R192" s="222"/>
      <c r="S192" s="222"/>
      <c r="T192" s="223">
        <v>0</v>
      </c>
      <c r="U192" s="222">
        <f>ROUND(E192*T192,2)</f>
        <v>0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145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>
      <c r="A193" s="214" t="s">
        <v>128</v>
      </c>
      <c r="B193" s="221" t="s">
        <v>87</v>
      </c>
      <c r="C193" s="267" t="s">
        <v>88</v>
      </c>
      <c r="D193" s="225"/>
      <c r="E193" s="230"/>
      <c r="F193" s="234"/>
      <c r="G193" s="234">
        <f>SUMIF(AE194:AE203,"&lt;&gt;NOR",G194:G203)</f>
        <v>0</v>
      </c>
      <c r="H193" s="234"/>
      <c r="I193" s="234">
        <f>SUM(I194:I203)</f>
        <v>0</v>
      </c>
      <c r="J193" s="234"/>
      <c r="K193" s="234">
        <f>SUM(K194:K203)</f>
        <v>0</v>
      </c>
      <c r="L193" s="234"/>
      <c r="M193" s="234">
        <f>SUM(M194:M203)</f>
        <v>0</v>
      </c>
      <c r="N193" s="225"/>
      <c r="O193" s="225">
        <f>SUM(O194:O203)</f>
        <v>1.08508</v>
      </c>
      <c r="P193" s="225"/>
      <c r="Q193" s="225">
        <f>SUM(Q194:Q203)</f>
        <v>0</v>
      </c>
      <c r="R193" s="225"/>
      <c r="S193" s="225"/>
      <c r="T193" s="226"/>
      <c r="U193" s="225">
        <f>SUM(U194:U203)</f>
        <v>47.61</v>
      </c>
      <c r="AE193" t="s">
        <v>129</v>
      </c>
    </row>
    <row r="194" spans="1:60" outlineLevel="1">
      <c r="A194" s="213">
        <v>90</v>
      </c>
      <c r="B194" s="220" t="s">
        <v>397</v>
      </c>
      <c r="C194" s="265" t="s">
        <v>398</v>
      </c>
      <c r="D194" s="222" t="s">
        <v>149</v>
      </c>
      <c r="E194" s="228">
        <v>42.15</v>
      </c>
      <c r="F194" s="232"/>
      <c r="G194" s="233">
        <f>ROUND(E194*F194,2)</f>
        <v>0</v>
      </c>
      <c r="H194" s="232"/>
      <c r="I194" s="233">
        <f>ROUND(E194*H194,2)</f>
        <v>0</v>
      </c>
      <c r="J194" s="232"/>
      <c r="K194" s="233">
        <f>ROUND(E194*J194,2)</f>
        <v>0</v>
      </c>
      <c r="L194" s="233">
        <v>15</v>
      </c>
      <c r="M194" s="233">
        <f>G194*(1+L194/100)</f>
        <v>0</v>
      </c>
      <c r="N194" s="222">
        <v>5.0400000000000002E-3</v>
      </c>
      <c r="O194" s="222">
        <f>ROUND(E194*N194,5)</f>
        <v>0.21243999999999999</v>
      </c>
      <c r="P194" s="222">
        <v>0</v>
      </c>
      <c r="Q194" s="222">
        <f>ROUND(E194*P194,5)</f>
        <v>0</v>
      </c>
      <c r="R194" s="222"/>
      <c r="S194" s="222"/>
      <c r="T194" s="223">
        <v>0.97799999999999998</v>
      </c>
      <c r="U194" s="222">
        <f>ROUND(E194*T194,2)</f>
        <v>41.22</v>
      </c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133</v>
      </c>
      <c r="AF194" s="212"/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>
      <c r="A195" s="213"/>
      <c r="B195" s="220"/>
      <c r="C195" s="266" t="s">
        <v>399</v>
      </c>
      <c r="D195" s="224"/>
      <c r="E195" s="229">
        <v>42.15</v>
      </c>
      <c r="F195" s="233"/>
      <c r="G195" s="233"/>
      <c r="H195" s="233"/>
      <c r="I195" s="233"/>
      <c r="J195" s="233"/>
      <c r="K195" s="233"/>
      <c r="L195" s="233"/>
      <c r="M195" s="233"/>
      <c r="N195" s="222"/>
      <c r="O195" s="222"/>
      <c r="P195" s="222"/>
      <c r="Q195" s="222"/>
      <c r="R195" s="222"/>
      <c r="S195" s="222"/>
      <c r="T195" s="223"/>
      <c r="U195" s="22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142</v>
      </c>
      <c r="AF195" s="212">
        <v>0</v>
      </c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>
      <c r="A196" s="213">
        <v>91</v>
      </c>
      <c r="B196" s="220" t="s">
        <v>400</v>
      </c>
      <c r="C196" s="265" t="s">
        <v>401</v>
      </c>
      <c r="D196" s="222" t="s">
        <v>161</v>
      </c>
      <c r="E196" s="228">
        <v>27.08</v>
      </c>
      <c r="F196" s="232"/>
      <c r="G196" s="233">
        <f>ROUND(E196*F196,2)</f>
        <v>0</v>
      </c>
      <c r="H196" s="232"/>
      <c r="I196" s="233">
        <f>ROUND(E196*H196,2)</f>
        <v>0</v>
      </c>
      <c r="J196" s="232"/>
      <c r="K196" s="233">
        <f>ROUND(E196*J196,2)</f>
        <v>0</v>
      </c>
      <c r="L196" s="233">
        <v>15</v>
      </c>
      <c r="M196" s="233">
        <f>G196*(1+L196/100)</f>
        <v>0</v>
      </c>
      <c r="N196" s="222">
        <v>3.2000000000000003E-4</v>
      </c>
      <c r="O196" s="222">
        <f>ROUND(E196*N196,5)</f>
        <v>8.6700000000000006E-3</v>
      </c>
      <c r="P196" s="222">
        <v>0</v>
      </c>
      <c r="Q196" s="222">
        <f>ROUND(E196*P196,5)</f>
        <v>0</v>
      </c>
      <c r="R196" s="222"/>
      <c r="S196" s="222"/>
      <c r="T196" s="223">
        <v>0.23599999999999999</v>
      </c>
      <c r="U196" s="222">
        <f>ROUND(E196*T196,2)</f>
        <v>6.39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133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2.5" outlineLevel="1">
      <c r="A197" s="213"/>
      <c r="B197" s="220"/>
      <c r="C197" s="266" t="s">
        <v>402</v>
      </c>
      <c r="D197" s="224"/>
      <c r="E197" s="229">
        <v>20.22</v>
      </c>
      <c r="F197" s="233"/>
      <c r="G197" s="233"/>
      <c r="H197" s="233"/>
      <c r="I197" s="233"/>
      <c r="J197" s="233"/>
      <c r="K197" s="233"/>
      <c r="L197" s="233"/>
      <c r="M197" s="233"/>
      <c r="N197" s="222"/>
      <c r="O197" s="222"/>
      <c r="P197" s="222"/>
      <c r="Q197" s="222"/>
      <c r="R197" s="222"/>
      <c r="S197" s="222"/>
      <c r="T197" s="223"/>
      <c r="U197" s="22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142</v>
      </c>
      <c r="AF197" s="212">
        <v>0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>
      <c r="A198" s="213"/>
      <c r="B198" s="220"/>
      <c r="C198" s="266" t="s">
        <v>403</v>
      </c>
      <c r="D198" s="224"/>
      <c r="E198" s="229">
        <v>6.86</v>
      </c>
      <c r="F198" s="233"/>
      <c r="G198" s="233"/>
      <c r="H198" s="233"/>
      <c r="I198" s="233"/>
      <c r="J198" s="233"/>
      <c r="K198" s="233"/>
      <c r="L198" s="233"/>
      <c r="M198" s="233"/>
      <c r="N198" s="222"/>
      <c r="O198" s="222"/>
      <c r="P198" s="222"/>
      <c r="Q198" s="222"/>
      <c r="R198" s="222"/>
      <c r="S198" s="222"/>
      <c r="T198" s="223"/>
      <c r="U198" s="222"/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142</v>
      </c>
      <c r="AF198" s="212">
        <v>0</v>
      </c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>
      <c r="A199" s="213">
        <v>92</v>
      </c>
      <c r="B199" s="220" t="s">
        <v>404</v>
      </c>
      <c r="C199" s="265" t="s">
        <v>405</v>
      </c>
      <c r="D199" s="222" t="s">
        <v>149</v>
      </c>
      <c r="E199" s="228">
        <v>13.13</v>
      </c>
      <c r="F199" s="232"/>
      <c r="G199" s="233">
        <f>ROUND(E199*F199,2)</f>
        <v>0</v>
      </c>
      <c r="H199" s="232"/>
      <c r="I199" s="233">
        <f>ROUND(E199*H199,2)</f>
        <v>0</v>
      </c>
      <c r="J199" s="232"/>
      <c r="K199" s="233">
        <f>ROUND(E199*J199,2)</f>
        <v>0</v>
      </c>
      <c r="L199" s="233">
        <v>15</v>
      </c>
      <c r="M199" s="233">
        <f>G199*(1+L199/100)</f>
        <v>0</v>
      </c>
      <c r="N199" s="222">
        <v>8.0000000000000004E-4</v>
      </c>
      <c r="O199" s="222">
        <f>ROUND(E199*N199,5)</f>
        <v>1.0500000000000001E-2</v>
      </c>
      <c r="P199" s="222">
        <v>0</v>
      </c>
      <c r="Q199" s="222">
        <f>ROUND(E199*P199,5)</f>
        <v>0</v>
      </c>
      <c r="R199" s="222"/>
      <c r="S199" s="222"/>
      <c r="T199" s="223">
        <v>0</v>
      </c>
      <c r="U199" s="222">
        <f>ROUND(E199*T199,2)</f>
        <v>0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133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>
      <c r="A200" s="213"/>
      <c r="B200" s="220"/>
      <c r="C200" s="266" t="s">
        <v>323</v>
      </c>
      <c r="D200" s="224"/>
      <c r="E200" s="229">
        <v>13.13</v>
      </c>
      <c r="F200" s="233"/>
      <c r="G200" s="233"/>
      <c r="H200" s="233"/>
      <c r="I200" s="233"/>
      <c r="J200" s="233"/>
      <c r="K200" s="233"/>
      <c r="L200" s="233"/>
      <c r="M200" s="233"/>
      <c r="N200" s="222"/>
      <c r="O200" s="222"/>
      <c r="P200" s="222"/>
      <c r="Q200" s="222"/>
      <c r="R200" s="222"/>
      <c r="S200" s="222"/>
      <c r="T200" s="223"/>
      <c r="U200" s="22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142</v>
      </c>
      <c r="AF200" s="212">
        <v>0</v>
      </c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22.5" outlineLevel="1">
      <c r="A201" s="213">
        <v>93</v>
      </c>
      <c r="B201" s="220" t="s">
        <v>406</v>
      </c>
      <c r="C201" s="265" t="s">
        <v>407</v>
      </c>
      <c r="D201" s="222" t="s">
        <v>149</v>
      </c>
      <c r="E201" s="228">
        <v>47.100900000000003</v>
      </c>
      <c r="F201" s="232"/>
      <c r="G201" s="233">
        <f>ROUND(E201*F201,2)</f>
        <v>0</v>
      </c>
      <c r="H201" s="232"/>
      <c r="I201" s="233">
        <f>ROUND(E201*H201,2)</f>
        <v>0</v>
      </c>
      <c r="J201" s="232"/>
      <c r="K201" s="233">
        <f>ROUND(E201*J201,2)</f>
        <v>0</v>
      </c>
      <c r="L201" s="233">
        <v>15</v>
      </c>
      <c r="M201" s="233">
        <f>G201*(1+L201/100)</f>
        <v>0</v>
      </c>
      <c r="N201" s="222">
        <v>1.8120000000000001E-2</v>
      </c>
      <c r="O201" s="222">
        <f>ROUND(E201*N201,5)</f>
        <v>0.85346999999999995</v>
      </c>
      <c r="P201" s="222">
        <v>0</v>
      </c>
      <c r="Q201" s="222">
        <f>ROUND(E201*P201,5)</f>
        <v>0</v>
      </c>
      <c r="R201" s="222"/>
      <c r="S201" s="222"/>
      <c r="T201" s="223">
        <v>0</v>
      </c>
      <c r="U201" s="222">
        <f>ROUND(E201*T201,2)</f>
        <v>0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145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>
      <c r="A202" s="213"/>
      <c r="B202" s="220"/>
      <c r="C202" s="266" t="s">
        <v>408</v>
      </c>
      <c r="D202" s="224"/>
      <c r="E202" s="229">
        <v>47.100900000000003</v>
      </c>
      <c r="F202" s="233"/>
      <c r="G202" s="233"/>
      <c r="H202" s="233"/>
      <c r="I202" s="233"/>
      <c r="J202" s="233"/>
      <c r="K202" s="233"/>
      <c r="L202" s="233"/>
      <c r="M202" s="233"/>
      <c r="N202" s="222"/>
      <c r="O202" s="222"/>
      <c r="P202" s="222"/>
      <c r="Q202" s="222"/>
      <c r="R202" s="222"/>
      <c r="S202" s="222"/>
      <c r="T202" s="223"/>
      <c r="U202" s="22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142</v>
      </c>
      <c r="AF202" s="212">
        <v>0</v>
      </c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>
      <c r="A203" s="213">
        <v>94</v>
      </c>
      <c r="B203" s="220" t="s">
        <v>409</v>
      </c>
      <c r="C203" s="265" t="s">
        <v>410</v>
      </c>
      <c r="D203" s="222" t="s">
        <v>0</v>
      </c>
      <c r="E203" s="228"/>
      <c r="F203" s="232"/>
      <c r="G203" s="233">
        <f>ROUND(E203*F203,2)</f>
        <v>0</v>
      </c>
      <c r="H203" s="232"/>
      <c r="I203" s="233">
        <f>ROUND(E203*H203,2)</f>
        <v>0</v>
      </c>
      <c r="J203" s="232"/>
      <c r="K203" s="233">
        <f>ROUND(E203*J203,2)</f>
        <v>0</v>
      </c>
      <c r="L203" s="233">
        <v>15</v>
      </c>
      <c r="M203" s="233">
        <f>G203*(1+L203/100)</f>
        <v>0</v>
      </c>
      <c r="N203" s="222">
        <v>0</v>
      </c>
      <c r="O203" s="222">
        <f>ROUND(E203*N203,5)</f>
        <v>0</v>
      </c>
      <c r="P203" s="222">
        <v>0</v>
      </c>
      <c r="Q203" s="222">
        <f>ROUND(E203*P203,5)</f>
        <v>0</v>
      </c>
      <c r="R203" s="222"/>
      <c r="S203" s="222"/>
      <c r="T203" s="223">
        <v>0</v>
      </c>
      <c r="U203" s="222">
        <f>ROUND(E203*T203,2)</f>
        <v>0</v>
      </c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133</v>
      </c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>
      <c r="A204" s="214" t="s">
        <v>128</v>
      </c>
      <c r="B204" s="221" t="s">
        <v>89</v>
      </c>
      <c r="C204" s="267" t="s">
        <v>90</v>
      </c>
      <c r="D204" s="225"/>
      <c r="E204" s="230"/>
      <c r="F204" s="234"/>
      <c r="G204" s="234">
        <f>SUMIF(AE205:AE210,"&lt;&gt;NOR",G205:G210)</f>
        <v>0</v>
      </c>
      <c r="H204" s="234"/>
      <c r="I204" s="234">
        <f>SUM(I205:I210)</f>
        <v>0</v>
      </c>
      <c r="J204" s="234"/>
      <c r="K204" s="234">
        <f>SUM(K205:K210)</f>
        <v>0</v>
      </c>
      <c r="L204" s="234"/>
      <c r="M204" s="234">
        <f>SUM(M205:M210)</f>
        <v>0</v>
      </c>
      <c r="N204" s="225"/>
      <c r="O204" s="225">
        <f>SUM(O205:O210)</f>
        <v>1.3399999999999998E-3</v>
      </c>
      <c r="P204" s="225"/>
      <c r="Q204" s="225">
        <f>SUM(Q205:Q210)</f>
        <v>0.27894000000000002</v>
      </c>
      <c r="R204" s="225"/>
      <c r="S204" s="225"/>
      <c r="T204" s="226"/>
      <c r="U204" s="225">
        <f>SUM(U205:U210)</f>
        <v>8.0400000000000009</v>
      </c>
      <c r="AE204" t="s">
        <v>129</v>
      </c>
    </row>
    <row r="205" spans="1:60" outlineLevel="1">
      <c r="A205" s="213">
        <v>95</v>
      </c>
      <c r="B205" s="220" t="s">
        <v>411</v>
      </c>
      <c r="C205" s="265" t="s">
        <v>412</v>
      </c>
      <c r="D205" s="222" t="s">
        <v>149</v>
      </c>
      <c r="E205" s="228">
        <v>11.157500000000001</v>
      </c>
      <c r="F205" s="232"/>
      <c r="G205" s="233">
        <f>ROUND(E205*F205,2)</f>
        <v>0</v>
      </c>
      <c r="H205" s="232"/>
      <c r="I205" s="233">
        <f>ROUND(E205*H205,2)</f>
        <v>0</v>
      </c>
      <c r="J205" s="232"/>
      <c r="K205" s="233">
        <f>ROUND(E205*J205,2)</f>
        <v>0</v>
      </c>
      <c r="L205" s="233">
        <v>15</v>
      </c>
      <c r="M205" s="233">
        <f>G205*(1+L205/100)</f>
        <v>0</v>
      </c>
      <c r="N205" s="222">
        <v>0</v>
      </c>
      <c r="O205" s="222">
        <f>ROUND(E205*N205,5)</f>
        <v>0</v>
      </c>
      <c r="P205" s="222">
        <v>2.5000000000000001E-2</v>
      </c>
      <c r="Q205" s="222">
        <f>ROUND(E205*P205,5)</f>
        <v>0.27894000000000002</v>
      </c>
      <c r="R205" s="222"/>
      <c r="S205" s="222"/>
      <c r="T205" s="223">
        <v>0.2</v>
      </c>
      <c r="U205" s="222">
        <f>ROUND(E205*T205,2)</f>
        <v>2.23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133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>
      <c r="A206" s="213"/>
      <c r="B206" s="220"/>
      <c r="C206" s="266" t="s">
        <v>413</v>
      </c>
      <c r="D206" s="224"/>
      <c r="E206" s="229">
        <v>11.157500000000001</v>
      </c>
      <c r="F206" s="233"/>
      <c r="G206" s="233"/>
      <c r="H206" s="233"/>
      <c r="I206" s="233"/>
      <c r="J206" s="233"/>
      <c r="K206" s="233"/>
      <c r="L206" s="233"/>
      <c r="M206" s="233"/>
      <c r="N206" s="222"/>
      <c r="O206" s="222"/>
      <c r="P206" s="222"/>
      <c r="Q206" s="222"/>
      <c r="R206" s="222"/>
      <c r="S206" s="222"/>
      <c r="T206" s="223"/>
      <c r="U206" s="22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142</v>
      </c>
      <c r="AF206" s="212">
        <v>0</v>
      </c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>
      <c r="A207" s="213">
        <v>96</v>
      </c>
      <c r="B207" s="220" t="s">
        <v>414</v>
      </c>
      <c r="C207" s="265" t="s">
        <v>415</v>
      </c>
      <c r="D207" s="222" t="s">
        <v>149</v>
      </c>
      <c r="E207" s="228">
        <v>12.96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15</v>
      </c>
      <c r="M207" s="233">
        <f>G207*(1+L207/100)</f>
        <v>0</v>
      </c>
      <c r="N207" s="222">
        <v>1.0000000000000001E-5</v>
      </c>
      <c r="O207" s="222">
        <f>ROUND(E207*N207,5)</f>
        <v>1.2999999999999999E-4</v>
      </c>
      <c r="P207" s="222">
        <v>0</v>
      </c>
      <c r="Q207" s="222">
        <f>ROUND(E207*P207,5)</f>
        <v>0</v>
      </c>
      <c r="R207" s="222"/>
      <c r="S207" s="222"/>
      <c r="T207" s="223">
        <v>0.34</v>
      </c>
      <c r="U207" s="222">
        <f>ROUND(E207*T207,2)</f>
        <v>4.41</v>
      </c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133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>
      <c r="A208" s="213"/>
      <c r="B208" s="220"/>
      <c r="C208" s="266" t="s">
        <v>416</v>
      </c>
      <c r="D208" s="224"/>
      <c r="E208" s="229">
        <v>12.96</v>
      </c>
      <c r="F208" s="233"/>
      <c r="G208" s="233"/>
      <c r="H208" s="233"/>
      <c r="I208" s="233"/>
      <c r="J208" s="233"/>
      <c r="K208" s="233"/>
      <c r="L208" s="233"/>
      <c r="M208" s="233"/>
      <c r="N208" s="222"/>
      <c r="O208" s="222"/>
      <c r="P208" s="222"/>
      <c r="Q208" s="222"/>
      <c r="R208" s="222"/>
      <c r="S208" s="222"/>
      <c r="T208" s="223"/>
      <c r="U208" s="22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142</v>
      </c>
      <c r="AF208" s="212">
        <v>0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>
      <c r="A209" s="213">
        <v>97</v>
      </c>
      <c r="B209" s="220" t="s">
        <v>417</v>
      </c>
      <c r="C209" s="265" t="s">
        <v>418</v>
      </c>
      <c r="D209" s="222" t="s">
        <v>132</v>
      </c>
      <c r="E209" s="228">
        <v>1</v>
      </c>
      <c r="F209" s="232"/>
      <c r="G209" s="233">
        <f>ROUND(E209*F209,2)</f>
        <v>0</v>
      </c>
      <c r="H209" s="232"/>
      <c r="I209" s="233">
        <f>ROUND(E209*H209,2)</f>
        <v>0</v>
      </c>
      <c r="J209" s="232"/>
      <c r="K209" s="233">
        <f>ROUND(E209*J209,2)</f>
        <v>0</v>
      </c>
      <c r="L209" s="233">
        <v>15</v>
      </c>
      <c r="M209" s="233">
        <f>G209*(1+L209/100)</f>
        <v>0</v>
      </c>
      <c r="N209" s="222">
        <v>1.2099999999999999E-3</v>
      </c>
      <c r="O209" s="222">
        <f>ROUND(E209*N209,5)</f>
        <v>1.2099999999999999E-3</v>
      </c>
      <c r="P209" s="222">
        <v>0</v>
      </c>
      <c r="Q209" s="222">
        <f>ROUND(E209*P209,5)</f>
        <v>0</v>
      </c>
      <c r="R209" s="222"/>
      <c r="S209" s="222"/>
      <c r="T209" s="223">
        <v>1.3979999999999999</v>
      </c>
      <c r="U209" s="222">
        <f>ROUND(E209*T209,2)</f>
        <v>1.4</v>
      </c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133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>
      <c r="A210" s="213">
        <v>98</v>
      </c>
      <c r="B210" s="220" t="s">
        <v>419</v>
      </c>
      <c r="C210" s="265" t="s">
        <v>420</v>
      </c>
      <c r="D210" s="222" t="s">
        <v>0</v>
      </c>
      <c r="E210" s="228"/>
      <c r="F210" s="232"/>
      <c r="G210" s="233">
        <f>ROUND(E210*F210,2)</f>
        <v>0</v>
      </c>
      <c r="H210" s="232"/>
      <c r="I210" s="233">
        <f>ROUND(E210*H210,2)</f>
        <v>0</v>
      </c>
      <c r="J210" s="232"/>
      <c r="K210" s="233">
        <f>ROUND(E210*J210,2)</f>
        <v>0</v>
      </c>
      <c r="L210" s="233">
        <v>15</v>
      </c>
      <c r="M210" s="233">
        <f>G210*(1+L210/100)</f>
        <v>0</v>
      </c>
      <c r="N210" s="222">
        <v>0</v>
      </c>
      <c r="O210" s="222">
        <f>ROUND(E210*N210,5)</f>
        <v>0</v>
      </c>
      <c r="P210" s="222">
        <v>0</v>
      </c>
      <c r="Q210" s="222">
        <f>ROUND(E210*P210,5)</f>
        <v>0</v>
      </c>
      <c r="R210" s="222"/>
      <c r="S210" s="222"/>
      <c r="T210" s="223">
        <v>0</v>
      </c>
      <c r="U210" s="222">
        <f>ROUND(E210*T210,2)</f>
        <v>0</v>
      </c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133</v>
      </c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>
      <c r="A211" s="214" t="s">
        <v>128</v>
      </c>
      <c r="B211" s="221" t="s">
        <v>91</v>
      </c>
      <c r="C211" s="267" t="s">
        <v>92</v>
      </c>
      <c r="D211" s="225"/>
      <c r="E211" s="230"/>
      <c r="F211" s="234"/>
      <c r="G211" s="234">
        <f>SUMIF(AE212:AE236,"&lt;&gt;NOR",G212:G236)</f>
        <v>0</v>
      </c>
      <c r="H211" s="234"/>
      <c r="I211" s="234">
        <f>SUM(I212:I236)</f>
        <v>0</v>
      </c>
      <c r="J211" s="234"/>
      <c r="K211" s="234">
        <f>SUM(K212:K236)</f>
        <v>0</v>
      </c>
      <c r="L211" s="234"/>
      <c r="M211" s="234">
        <f>SUM(M212:M236)</f>
        <v>0</v>
      </c>
      <c r="N211" s="225"/>
      <c r="O211" s="225">
        <f>SUM(O212:O236)</f>
        <v>0.14582999999999999</v>
      </c>
      <c r="P211" s="225"/>
      <c r="Q211" s="225">
        <f>SUM(Q212:Q236)</f>
        <v>0.14541000000000001</v>
      </c>
      <c r="R211" s="225"/>
      <c r="S211" s="225"/>
      <c r="T211" s="226"/>
      <c r="U211" s="225">
        <f>SUM(U212:U236)</f>
        <v>32.01</v>
      </c>
      <c r="AE211" t="s">
        <v>129</v>
      </c>
    </row>
    <row r="212" spans="1:60" outlineLevel="1">
      <c r="A212" s="213">
        <v>99</v>
      </c>
      <c r="B212" s="220" t="s">
        <v>421</v>
      </c>
      <c r="C212" s="265" t="s">
        <v>422</v>
      </c>
      <c r="D212" s="222" t="s">
        <v>149</v>
      </c>
      <c r="E212" s="228">
        <v>84.75</v>
      </c>
      <c r="F212" s="232"/>
      <c r="G212" s="233">
        <f>ROUND(E212*F212,2)</f>
        <v>0</v>
      </c>
      <c r="H212" s="232"/>
      <c r="I212" s="233">
        <f>ROUND(E212*H212,2)</f>
        <v>0</v>
      </c>
      <c r="J212" s="232"/>
      <c r="K212" s="233">
        <f>ROUND(E212*J212,2)</f>
        <v>0</v>
      </c>
      <c r="L212" s="233">
        <v>15</v>
      </c>
      <c r="M212" s="233">
        <f>G212*(1+L212/100)</f>
        <v>0</v>
      </c>
      <c r="N212" s="222">
        <v>0</v>
      </c>
      <c r="O212" s="222">
        <f>ROUND(E212*N212,5)</f>
        <v>0</v>
      </c>
      <c r="P212" s="222">
        <v>1E-3</v>
      </c>
      <c r="Q212" s="222">
        <f>ROUND(E212*P212,5)</f>
        <v>8.4750000000000006E-2</v>
      </c>
      <c r="R212" s="222"/>
      <c r="S212" s="222"/>
      <c r="T212" s="223">
        <v>0.01</v>
      </c>
      <c r="U212" s="222">
        <f>ROUND(E212*T212,2)</f>
        <v>0.85</v>
      </c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133</v>
      </c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>
      <c r="A213" s="213"/>
      <c r="B213" s="220"/>
      <c r="C213" s="266" t="s">
        <v>423</v>
      </c>
      <c r="D213" s="224"/>
      <c r="E213" s="229">
        <v>84.75</v>
      </c>
      <c r="F213" s="233"/>
      <c r="G213" s="233"/>
      <c r="H213" s="233"/>
      <c r="I213" s="233"/>
      <c r="J213" s="233"/>
      <c r="K213" s="233"/>
      <c r="L213" s="233"/>
      <c r="M213" s="233"/>
      <c r="N213" s="222"/>
      <c r="O213" s="222"/>
      <c r="P213" s="222"/>
      <c r="Q213" s="222"/>
      <c r="R213" s="222"/>
      <c r="S213" s="222"/>
      <c r="T213" s="223"/>
      <c r="U213" s="222"/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142</v>
      </c>
      <c r="AF213" s="212">
        <v>0</v>
      </c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>
      <c r="A214" s="213">
        <v>100</v>
      </c>
      <c r="B214" s="220" t="s">
        <v>424</v>
      </c>
      <c r="C214" s="265" t="s">
        <v>425</v>
      </c>
      <c r="D214" s="222" t="s">
        <v>149</v>
      </c>
      <c r="E214" s="228">
        <v>60.66</v>
      </c>
      <c r="F214" s="232"/>
      <c r="G214" s="233">
        <f>ROUND(E214*F214,2)</f>
        <v>0</v>
      </c>
      <c r="H214" s="232"/>
      <c r="I214" s="233">
        <f>ROUND(E214*H214,2)</f>
        <v>0</v>
      </c>
      <c r="J214" s="232"/>
      <c r="K214" s="233">
        <f>ROUND(E214*J214,2)</f>
        <v>0</v>
      </c>
      <c r="L214" s="233">
        <v>15</v>
      </c>
      <c r="M214" s="233">
        <f>G214*(1+L214/100)</f>
        <v>0</v>
      </c>
      <c r="N214" s="222">
        <v>0</v>
      </c>
      <c r="O214" s="222">
        <f>ROUND(E214*N214,5)</f>
        <v>0</v>
      </c>
      <c r="P214" s="222">
        <v>1E-3</v>
      </c>
      <c r="Q214" s="222">
        <f>ROUND(E214*P214,5)</f>
        <v>6.0659999999999999E-2</v>
      </c>
      <c r="R214" s="222"/>
      <c r="S214" s="222"/>
      <c r="T214" s="223">
        <v>0.105</v>
      </c>
      <c r="U214" s="222">
        <f>ROUND(E214*T214,2)</f>
        <v>6.37</v>
      </c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133</v>
      </c>
      <c r="AF214" s="212"/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>
      <c r="A215" s="213"/>
      <c r="B215" s="220"/>
      <c r="C215" s="266" t="s">
        <v>426</v>
      </c>
      <c r="D215" s="224"/>
      <c r="E215" s="229">
        <v>60.66</v>
      </c>
      <c r="F215" s="233"/>
      <c r="G215" s="233"/>
      <c r="H215" s="233"/>
      <c r="I215" s="233"/>
      <c r="J215" s="233"/>
      <c r="K215" s="233"/>
      <c r="L215" s="233"/>
      <c r="M215" s="233"/>
      <c r="N215" s="222"/>
      <c r="O215" s="222"/>
      <c r="P215" s="222"/>
      <c r="Q215" s="222"/>
      <c r="R215" s="222"/>
      <c r="S215" s="222"/>
      <c r="T215" s="223"/>
      <c r="U215" s="222"/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142</v>
      </c>
      <c r="AF215" s="212">
        <v>0</v>
      </c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>
      <c r="A216" s="213">
        <v>101</v>
      </c>
      <c r="B216" s="220" t="s">
        <v>427</v>
      </c>
      <c r="C216" s="265" t="s">
        <v>428</v>
      </c>
      <c r="D216" s="222" t="s">
        <v>161</v>
      </c>
      <c r="E216" s="228">
        <v>68.91</v>
      </c>
      <c r="F216" s="232"/>
      <c r="G216" s="233">
        <f>ROUND(E216*F216,2)</f>
        <v>0</v>
      </c>
      <c r="H216" s="232"/>
      <c r="I216" s="233">
        <f>ROUND(E216*H216,2)</f>
        <v>0</v>
      </c>
      <c r="J216" s="232"/>
      <c r="K216" s="233">
        <f>ROUND(E216*J216,2)</f>
        <v>0</v>
      </c>
      <c r="L216" s="233">
        <v>15</v>
      </c>
      <c r="M216" s="233">
        <f>G216*(1+L216/100)</f>
        <v>0</v>
      </c>
      <c r="N216" s="222">
        <v>0</v>
      </c>
      <c r="O216" s="222">
        <f>ROUND(E216*N216,5)</f>
        <v>0</v>
      </c>
      <c r="P216" s="222">
        <v>0</v>
      </c>
      <c r="Q216" s="222">
        <f>ROUND(E216*P216,5)</f>
        <v>0</v>
      </c>
      <c r="R216" s="222"/>
      <c r="S216" s="222"/>
      <c r="T216" s="223">
        <v>3.5000000000000003E-2</v>
      </c>
      <c r="U216" s="222">
        <f>ROUND(E216*T216,2)</f>
        <v>2.41</v>
      </c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133</v>
      </c>
      <c r="AF216" s="212"/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>
      <c r="A217" s="213"/>
      <c r="B217" s="220"/>
      <c r="C217" s="266" t="s">
        <v>429</v>
      </c>
      <c r="D217" s="224"/>
      <c r="E217" s="229">
        <v>19.88</v>
      </c>
      <c r="F217" s="233"/>
      <c r="G217" s="233"/>
      <c r="H217" s="233"/>
      <c r="I217" s="233"/>
      <c r="J217" s="233"/>
      <c r="K217" s="233"/>
      <c r="L217" s="233"/>
      <c r="M217" s="233"/>
      <c r="N217" s="222"/>
      <c r="O217" s="222"/>
      <c r="P217" s="222"/>
      <c r="Q217" s="222"/>
      <c r="R217" s="222"/>
      <c r="S217" s="222"/>
      <c r="T217" s="223"/>
      <c r="U217" s="222"/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142</v>
      </c>
      <c r="AF217" s="212">
        <v>0</v>
      </c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>
      <c r="A218" s="213"/>
      <c r="B218" s="220"/>
      <c r="C218" s="266" t="s">
        <v>430</v>
      </c>
      <c r="D218" s="224"/>
      <c r="E218" s="229">
        <v>6.42</v>
      </c>
      <c r="F218" s="233"/>
      <c r="G218" s="233"/>
      <c r="H218" s="233"/>
      <c r="I218" s="233"/>
      <c r="J218" s="233"/>
      <c r="K218" s="233"/>
      <c r="L218" s="233"/>
      <c r="M218" s="233"/>
      <c r="N218" s="222"/>
      <c r="O218" s="222"/>
      <c r="P218" s="222"/>
      <c r="Q218" s="222"/>
      <c r="R218" s="222"/>
      <c r="S218" s="222"/>
      <c r="T218" s="223"/>
      <c r="U218" s="222"/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142</v>
      </c>
      <c r="AF218" s="212">
        <v>0</v>
      </c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>
      <c r="A219" s="213"/>
      <c r="B219" s="220"/>
      <c r="C219" s="266" t="s">
        <v>431</v>
      </c>
      <c r="D219" s="224"/>
      <c r="E219" s="229">
        <v>13.88</v>
      </c>
      <c r="F219" s="233"/>
      <c r="G219" s="233"/>
      <c r="H219" s="233"/>
      <c r="I219" s="233"/>
      <c r="J219" s="233"/>
      <c r="K219" s="233"/>
      <c r="L219" s="233"/>
      <c r="M219" s="233"/>
      <c r="N219" s="222"/>
      <c r="O219" s="222"/>
      <c r="P219" s="222"/>
      <c r="Q219" s="222"/>
      <c r="R219" s="222"/>
      <c r="S219" s="222"/>
      <c r="T219" s="223"/>
      <c r="U219" s="222"/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142</v>
      </c>
      <c r="AF219" s="212">
        <v>0</v>
      </c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>
      <c r="A220" s="213"/>
      <c r="B220" s="220"/>
      <c r="C220" s="266" t="s">
        <v>432</v>
      </c>
      <c r="D220" s="224"/>
      <c r="E220" s="229">
        <v>14.32</v>
      </c>
      <c r="F220" s="233"/>
      <c r="G220" s="233"/>
      <c r="H220" s="233"/>
      <c r="I220" s="233"/>
      <c r="J220" s="233"/>
      <c r="K220" s="233"/>
      <c r="L220" s="233"/>
      <c r="M220" s="233"/>
      <c r="N220" s="222"/>
      <c r="O220" s="222"/>
      <c r="P220" s="222"/>
      <c r="Q220" s="222"/>
      <c r="R220" s="222"/>
      <c r="S220" s="222"/>
      <c r="T220" s="223"/>
      <c r="U220" s="222"/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142</v>
      </c>
      <c r="AF220" s="212">
        <v>0</v>
      </c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>
      <c r="A221" s="213"/>
      <c r="B221" s="220"/>
      <c r="C221" s="266" t="s">
        <v>433</v>
      </c>
      <c r="D221" s="224"/>
      <c r="E221" s="229">
        <v>14.41</v>
      </c>
      <c r="F221" s="233"/>
      <c r="G221" s="233"/>
      <c r="H221" s="233"/>
      <c r="I221" s="233"/>
      <c r="J221" s="233"/>
      <c r="K221" s="233"/>
      <c r="L221" s="233"/>
      <c r="M221" s="233"/>
      <c r="N221" s="222"/>
      <c r="O221" s="222"/>
      <c r="P221" s="222"/>
      <c r="Q221" s="222"/>
      <c r="R221" s="222"/>
      <c r="S221" s="222"/>
      <c r="T221" s="223"/>
      <c r="U221" s="222"/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142</v>
      </c>
      <c r="AF221" s="212">
        <v>0</v>
      </c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>
      <c r="A222" s="213">
        <v>102</v>
      </c>
      <c r="B222" s="220" t="s">
        <v>434</v>
      </c>
      <c r="C222" s="265" t="s">
        <v>435</v>
      </c>
      <c r="D222" s="222" t="s">
        <v>149</v>
      </c>
      <c r="E222" s="228">
        <v>32.65</v>
      </c>
      <c r="F222" s="232"/>
      <c r="G222" s="233">
        <f>ROUND(E222*F222,2)</f>
        <v>0</v>
      </c>
      <c r="H222" s="232"/>
      <c r="I222" s="233">
        <f>ROUND(E222*H222,2)</f>
        <v>0</v>
      </c>
      <c r="J222" s="232"/>
      <c r="K222" s="233">
        <f>ROUND(E222*J222,2)</f>
        <v>0</v>
      </c>
      <c r="L222" s="233">
        <v>15</v>
      </c>
      <c r="M222" s="233">
        <f>G222*(1+L222/100)</f>
        <v>0</v>
      </c>
      <c r="N222" s="222">
        <v>0</v>
      </c>
      <c r="O222" s="222">
        <f>ROUND(E222*N222,5)</f>
        <v>0</v>
      </c>
      <c r="P222" s="222">
        <v>0</v>
      </c>
      <c r="Q222" s="222">
        <f>ROUND(E222*P222,5)</f>
        <v>0</v>
      </c>
      <c r="R222" s="222"/>
      <c r="S222" s="222"/>
      <c r="T222" s="223">
        <v>0.14699999999999999</v>
      </c>
      <c r="U222" s="222">
        <f>ROUND(E222*T222,2)</f>
        <v>4.8</v>
      </c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133</v>
      </c>
      <c r="AF222" s="212"/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>
      <c r="A223" s="213"/>
      <c r="B223" s="220"/>
      <c r="C223" s="266" t="s">
        <v>436</v>
      </c>
      <c r="D223" s="224"/>
      <c r="E223" s="229">
        <v>32.65</v>
      </c>
      <c r="F223" s="233"/>
      <c r="G223" s="233"/>
      <c r="H223" s="233"/>
      <c r="I223" s="233"/>
      <c r="J223" s="233"/>
      <c r="K223" s="233"/>
      <c r="L223" s="233"/>
      <c r="M223" s="233"/>
      <c r="N223" s="222"/>
      <c r="O223" s="222"/>
      <c r="P223" s="222"/>
      <c r="Q223" s="222"/>
      <c r="R223" s="222"/>
      <c r="S223" s="222"/>
      <c r="T223" s="223"/>
      <c r="U223" s="22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142</v>
      </c>
      <c r="AF223" s="212">
        <v>0</v>
      </c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>
      <c r="A224" s="213">
        <v>103</v>
      </c>
      <c r="B224" s="220" t="s">
        <v>437</v>
      </c>
      <c r="C224" s="265" t="s">
        <v>438</v>
      </c>
      <c r="D224" s="222" t="s">
        <v>149</v>
      </c>
      <c r="E224" s="228">
        <v>47.767499999999998</v>
      </c>
      <c r="F224" s="232"/>
      <c r="G224" s="233">
        <f>ROUND(E224*F224,2)</f>
        <v>0</v>
      </c>
      <c r="H224" s="232"/>
      <c r="I224" s="233">
        <f>ROUND(E224*H224,2)</f>
        <v>0</v>
      </c>
      <c r="J224" s="232"/>
      <c r="K224" s="233">
        <f>ROUND(E224*J224,2)</f>
        <v>0</v>
      </c>
      <c r="L224" s="233">
        <v>15</v>
      </c>
      <c r="M224" s="233">
        <f>G224*(1+L224/100)</f>
        <v>0</v>
      </c>
      <c r="N224" s="222">
        <v>0</v>
      </c>
      <c r="O224" s="222">
        <f>ROUND(E224*N224,5)</f>
        <v>0</v>
      </c>
      <c r="P224" s="222">
        <v>0</v>
      </c>
      <c r="Q224" s="222">
        <f>ROUND(E224*P224,5)</f>
        <v>0</v>
      </c>
      <c r="R224" s="222"/>
      <c r="S224" s="222"/>
      <c r="T224" s="223">
        <v>4.5999999999999999E-2</v>
      </c>
      <c r="U224" s="222">
        <f>ROUND(E224*T224,2)</f>
        <v>2.2000000000000002</v>
      </c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 t="s">
        <v>133</v>
      </c>
      <c r="AF224" s="212"/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>
      <c r="A225" s="213"/>
      <c r="B225" s="220"/>
      <c r="C225" s="266" t="s">
        <v>439</v>
      </c>
      <c r="D225" s="224"/>
      <c r="E225" s="229">
        <v>47.767499999999998</v>
      </c>
      <c r="F225" s="233"/>
      <c r="G225" s="233"/>
      <c r="H225" s="233"/>
      <c r="I225" s="233"/>
      <c r="J225" s="233"/>
      <c r="K225" s="233"/>
      <c r="L225" s="233"/>
      <c r="M225" s="233"/>
      <c r="N225" s="222"/>
      <c r="O225" s="222"/>
      <c r="P225" s="222"/>
      <c r="Q225" s="222"/>
      <c r="R225" s="222"/>
      <c r="S225" s="222"/>
      <c r="T225" s="223"/>
      <c r="U225" s="22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 t="s">
        <v>142</v>
      </c>
      <c r="AF225" s="212">
        <v>0</v>
      </c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>
      <c r="A226" s="213">
        <v>104</v>
      </c>
      <c r="B226" s="220" t="s">
        <v>440</v>
      </c>
      <c r="C226" s="265" t="s">
        <v>441</v>
      </c>
      <c r="D226" s="222" t="s">
        <v>149</v>
      </c>
      <c r="E226" s="228">
        <v>31.6295</v>
      </c>
      <c r="F226" s="232"/>
      <c r="G226" s="233">
        <f>ROUND(E226*F226,2)</f>
        <v>0</v>
      </c>
      <c r="H226" s="232"/>
      <c r="I226" s="233">
        <f>ROUND(E226*H226,2)</f>
        <v>0</v>
      </c>
      <c r="J226" s="232"/>
      <c r="K226" s="233">
        <f>ROUND(E226*J226,2)</f>
        <v>0</v>
      </c>
      <c r="L226" s="233">
        <v>15</v>
      </c>
      <c r="M226" s="233">
        <f>G226*(1+L226/100)</f>
        <v>0</v>
      </c>
      <c r="N226" s="222">
        <v>3.3E-4</v>
      </c>
      <c r="O226" s="222">
        <f>ROUND(E226*N226,5)</f>
        <v>1.044E-2</v>
      </c>
      <c r="P226" s="222">
        <v>0</v>
      </c>
      <c r="Q226" s="222">
        <f>ROUND(E226*P226,5)</f>
        <v>0</v>
      </c>
      <c r="R226" s="222"/>
      <c r="S226" s="222"/>
      <c r="T226" s="223">
        <v>0.45</v>
      </c>
      <c r="U226" s="222">
        <f>ROUND(E226*T226,2)</f>
        <v>14.23</v>
      </c>
      <c r="V226" s="212"/>
      <c r="W226" s="212"/>
      <c r="X226" s="212"/>
      <c r="Y226" s="212"/>
      <c r="Z226" s="212"/>
      <c r="AA226" s="212"/>
      <c r="AB226" s="212"/>
      <c r="AC226" s="212"/>
      <c r="AD226" s="212"/>
      <c r="AE226" s="212" t="s">
        <v>133</v>
      </c>
      <c r="AF226" s="212"/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>
      <c r="A227" s="213"/>
      <c r="B227" s="220"/>
      <c r="C227" s="266" t="s">
        <v>442</v>
      </c>
      <c r="D227" s="224"/>
      <c r="E227" s="229">
        <v>27.32</v>
      </c>
      <c r="F227" s="233"/>
      <c r="G227" s="233"/>
      <c r="H227" s="233"/>
      <c r="I227" s="233"/>
      <c r="J227" s="233"/>
      <c r="K227" s="233"/>
      <c r="L227" s="233"/>
      <c r="M227" s="233"/>
      <c r="N227" s="222"/>
      <c r="O227" s="222"/>
      <c r="P227" s="222"/>
      <c r="Q227" s="222"/>
      <c r="R227" s="222"/>
      <c r="S227" s="222"/>
      <c r="T227" s="223"/>
      <c r="U227" s="22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142</v>
      </c>
      <c r="AF227" s="212">
        <v>0</v>
      </c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>
      <c r="A228" s="213"/>
      <c r="B228" s="220"/>
      <c r="C228" s="266" t="s">
        <v>443</v>
      </c>
      <c r="D228" s="224"/>
      <c r="E228" s="229">
        <v>2.0594999999999999</v>
      </c>
      <c r="F228" s="233"/>
      <c r="G228" s="233"/>
      <c r="H228" s="233"/>
      <c r="I228" s="233"/>
      <c r="J228" s="233"/>
      <c r="K228" s="233"/>
      <c r="L228" s="233"/>
      <c r="M228" s="233"/>
      <c r="N228" s="222"/>
      <c r="O228" s="222"/>
      <c r="P228" s="222"/>
      <c r="Q228" s="222"/>
      <c r="R228" s="222"/>
      <c r="S228" s="222"/>
      <c r="T228" s="223"/>
      <c r="U228" s="222"/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 t="s">
        <v>142</v>
      </c>
      <c r="AF228" s="212">
        <v>0</v>
      </c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>
      <c r="A229" s="213"/>
      <c r="B229" s="220"/>
      <c r="C229" s="266" t="s">
        <v>444</v>
      </c>
      <c r="D229" s="224"/>
      <c r="E229" s="229">
        <v>2.25</v>
      </c>
      <c r="F229" s="233"/>
      <c r="G229" s="233"/>
      <c r="H229" s="233"/>
      <c r="I229" s="233"/>
      <c r="J229" s="233"/>
      <c r="K229" s="233"/>
      <c r="L229" s="233"/>
      <c r="M229" s="233"/>
      <c r="N229" s="222"/>
      <c r="O229" s="222"/>
      <c r="P229" s="222"/>
      <c r="Q229" s="222"/>
      <c r="R229" s="222"/>
      <c r="S229" s="222"/>
      <c r="T229" s="223"/>
      <c r="U229" s="22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 t="s">
        <v>142</v>
      </c>
      <c r="AF229" s="212">
        <v>0</v>
      </c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2.5" outlineLevel="1">
      <c r="A230" s="213">
        <v>105</v>
      </c>
      <c r="B230" s="220" t="s">
        <v>445</v>
      </c>
      <c r="C230" s="265" t="s">
        <v>446</v>
      </c>
      <c r="D230" s="222" t="s">
        <v>149</v>
      </c>
      <c r="E230" s="228">
        <v>33.4</v>
      </c>
      <c r="F230" s="232"/>
      <c r="G230" s="233">
        <f>ROUND(E230*F230,2)</f>
        <v>0</v>
      </c>
      <c r="H230" s="232"/>
      <c r="I230" s="233">
        <f>ROUND(E230*H230,2)</f>
        <v>0</v>
      </c>
      <c r="J230" s="232"/>
      <c r="K230" s="233">
        <f>ROUND(E230*J230,2)</f>
        <v>0</v>
      </c>
      <c r="L230" s="233">
        <v>15</v>
      </c>
      <c r="M230" s="233">
        <f>G230*(1+L230/100)</f>
        <v>0</v>
      </c>
      <c r="N230" s="222">
        <v>3.5999999999999999E-3</v>
      </c>
      <c r="O230" s="222">
        <f>ROUND(E230*N230,5)</f>
        <v>0.12024</v>
      </c>
      <c r="P230" s="222">
        <v>0</v>
      </c>
      <c r="Q230" s="222">
        <f>ROUND(E230*P230,5)</f>
        <v>0</v>
      </c>
      <c r="R230" s="222"/>
      <c r="S230" s="222"/>
      <c r="T230" s="223">
        <v>0</v>
      </c>
      <c r="U230" s="222">
        <f>ROUND(E230*T230,2)</f>
        <v>0</v>
      </c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 t="s">
        <v>145</v>
      </c>
      <c r="AF230" s="212"/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>
      <c r="A231" s="213"/>
      <c r="B231" s="220"/>
      <c r="C231" s="266" t="s">
        <v>447</v>
      </c>
      <c r="D231" s="224"/>
      <c r="E231" s="229">
        <v>30.06</v>
      </c>
      <c r="F231" s="233"/>
      <c r="G231" s="233"/>
      <c r="H231" s="233"/>
      <c r="I231" s="233"/>
      <c r="J231" s="233"/>
      <c r="K231" s="233"/>
      <c r="L231" s="233"/>
      <c r="M231" s="233"/>
      <c r="N231" s="222"/>
      <c r="O231" s="222"/>
      <c r="P231" s="222"/>
      <c r="Q231" s="222"/>
      <c r="R231" s="222"/>
      <c r="S231" s="222"/>
      <c r="T231" s="223"/>
      <c r="U231" s="222"/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 t="s">
        <v>142</v>
      </c>
      <c r="AF231" s="212">
        <v>0</v>
      </c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>
      <c r="A232" s="213">
        <v>106</v>
      </c>
      <c r="B232" s="220" t="s">
        <v>448</v>
      </c>
      <c r="C232" s="265" t="s">
        <v>449</v>
      </c>
      <c r="D232" s="222" t="s">
        <v>149</v>
      </c>
      <c r="E232" s="228">
        <v>5.33</v>
      </c>
      <c r="F232" s="232"/>
      <c r="G232" s="233">
        <f>ROUND(E232*F232,2)</f>
        <v>0</v>
      </c>
      <c r="H232" s="232"/>
      <c r="I232" s="233">
        <f>ROUND(E232*H232,2)</f>
        <v>0</v>
      </c>
      <c r="J232" s="232"/>
      <c r="K232" s="233">
        <f>ROUND(E232*J232,2)</f>
        <v>0</v>
      </c>
      <c r="L232" s="233">
        <v>15</v>
      </c>
      <c r="M232" s="233">
        <f>G232*(1+L232/100)</f>
        <v>0</v>
      </c>
      <c r="N232" s="222">
        <v>2.5000000000000001E-4</v>
      </c>
      <c r="O232" s="222">
        <f>ROUND(E232*N232,5)</f>
        <v>1.33E-3</v>
      </c>
      <c r="P232" s="222">
        <v>0</v>
      </c>
      <c r="Q232" s="222">
        <f>ROUND(E232*P232,5)</f>
        <v>0</v>
      </c>
      <c r="R232" s="222"/>
      <c r="S232" s="222"/>
      <c r="T232" s="223">
        <v>0.21665999999999999</v>
      </c>
      <c r="U232" s="222">
        <f>ROUND(E232*T232,2)</f>
        <v>1.1499999999999999</v>
      </c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 t="s">
        <v>133</v>
      </c>
      <c r="AF232" s="212"/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>
      <c r="A233" s="213"/>
      <c r="B233" s="220"/>
      <c r="C233" s="266" t="s">
        <v>450</v>
      </c>
      <c r="D233" s="224"/>
      <c r="E233" s="229">
        <v>5.33</v>
      </c>
      <c r="F233" s="233"/>
      <c r="G233" s="233"/>
      <c r="H233" s="233"/>
      <c r="I233" s="233"/>
      <c r="J233" s="233"/>
      <c r="K233" s="233"/>
      <c r="L233" s="233"/>
      <c r="M233" s="233"/>
      <c r="N233" s="222"/>
      <c r="O233" s="222"/>
      <c r="P233" s="222"/>
      <c r="Q233" s="222"/>
      <c r="R233" s="222"/>
      <c r="S233" s="222"/>
      <c r="T233" s="223"/>
      <c r="U233" s="222"/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142</v>
      </c>
      <c r="AF233" s="212">
        <v>0</v>
      </c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>
      <c r="A234" s="213">
        <v>107</v>
      </c>
      <c r="B234" s="220" t="s">
        <v>451</v>
      </c>
      <c r="C234" s="265" t="s">
        <v>452</v>
      </c>
      <c r="D234" s="222" t="s">
        <v>149</v>
      </c>
      <c r="E234" s="228">
        <v>5.5964999999999998</v>
      </c>
      <c r="F234" s="232"/>
      <c r="G234" s="233">
        <f>ROUND(E234*F234,2)</f>
        <v>0</v>
      </c>
      <c r="H234" s="232"/>
      <c r="I234" s="233">
        <f>ROUND(E234*H234,2)</f>
        <v>0</v>
      </c>
      <c r="J234" s="232"/>
      <c r="K234" s="233">
        <f>ROUND(E234*J234,2)</f>
        <v>0</v>
      </c>
      <c r="L234" s="233">
        <v>15</v>
      </c>
      <c r="M234" s="233">
        <f>G234*(1+L234/100)</f>
        <v>0</v>
      </c>
      <c r="N234" s="222">
        <v>2.47E-3</v>
      </c>
      <c r="O234" s="222">
        <f>ROUND(E234*N234,5)</f>
        <v>1.3820000000000001E-2</v>
      </c>
      <c r="P234" s="222">
        <v>0</v>
      </c>
      <c r="Q234" s="222">
        <f>ROUND(E234*P234,5)</f>
        <v>0</v>
      </c>
      <c r="R234" s="222"/>
      <c r="S234" s="222"/>
      <c r="T234" s="223">
        <v>0</v>
      </c>
      <c r="U234" s="222">
        <f>ROUND(E234*T234,2)</f>
        <v>0</v>
      </c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 t="s">
        <v>145</v>
      </c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>
      <c r="A235" s="213"/>
      <c r="B235" s="220"/>
      <c r="C235" s="266" t="s">
        <v>453</v>
      </c>
      <c r="D235" s="224"/>
      <c r="E235" s="229">
        <v>5.5964999999999998</v>
      </c>
      <c r="F235" s="233"/>
      <c r="G235" s="233"/>
      <c r="H235" s="233"/>
      <c r="I235" s="233"/>
      <c r="J235" s="233"/>
      <c r="K235" s="233"/>
      <c r="L235" s="233"/>
      <c r="M235" s="233"/>
      <c r="N235" s="222"/>
      <c r="O235" s="222"/>
      <c r="P235" s="222"/>
      <c r="Q235" s="222"/>
      <c r="R235" s="222"/>
      <c r="S235" s="222"/>
      <c r="T235" s="223"/>
      <c r="U235" s="222"/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 t="s">
        <v>142</v>
      </c>
      <c r="AF235" s="212">
        <v>0</v>
      </c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>
      <c r="A236" s="213">
        <v>108</v>
      </c>
      <c r="B236" s="220" t="s">
        <v>454</v>
      </c>
      <c r="C236" s="265" t="s">
        <v>455</v>
      </c>
      <c r="D236" s="222" t="s">
        <v>0</v>
      </c>
      <c r="E236" s="228"/>
      <c r="F236" s="232"/>
      <c r="G236" s="233">
        <f>ROUND(E236*F236,2)</f>
        <v>0</v>
      </c>
      <c r="H236" s="232"/>
      <c r="I236" s="233">
        <f>ROUND(E236*H236,2)</f>
        <v>0</v>
      </c>
      <c r="J236" s="232"/>
      <c r="K236" s="233">
        <f>ROUND(E236*J236,2)</f>
        <v>0</v>
      </c>
      <c r="L236" s="233">
        <v>15</v>
      </c>
      <c r="M236" s="233">
        <f>G236*(1+L236/100)</f>
        <v>0</v>
      </c>
      <c r="N236" s="222">
        <v>0</v>
      </c>
      <c r="O236" s="222">
        <f>ROUND(E236*N236,5)</f>
        <v>0</v>
      </c>
      <c r="P236" s="222">
        <v>0</v>
      </c>
      <c r="Q236" s="222">
        <f>ROUND(E236*P236,5)</f>
        <v>0</v>
      </c>
      <c r="R236" s="222"/>
      <c r="S236" s="222"/>
      <c r="T236" s="223">
        <v>0</v>
      </c>
      <c r="U236" s="222">
        <f>ROUND(E236*T236,2)</f>
        <v>0</v>
      </c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 t="s">
        <v>133</v>
      </c>
      <c r="AF236" s="212"/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>
      <c r="A237" s="214" t="s">
        <v>128</v>
      </c>
      <c r="B237" s="221" t="s">
        <v>93</v>
      </c>
      <c r="C237" s="267" t="s">
        <v>94</v>
      </c>
      <c r="D237" s="225"/>
      <c r="E237" s="230"/>
      <c r="F237" s="234"/>
      <c r="G237" s="234">
        <f>SUMIF(AE238:AE247,"&lt;&gt;NOR",G238:G247)</f>
        <v>0</v>
      </c>
      <c r="H237" s="234"/>
      <c r="I237" s="234">
        <f>SUM(I238:I247)</f>
        <v>0</v>
      </c>
      <c r="J237" s="234"/>
      <c r="K237" s="234">
        <f>SUM(K238:K247)</f>
        <v>0</v>
      </c>
      <c r="L237" s="234"/>
      <c r="M237" s="234">
        <f>SUM(M238:M247)</f>
        <v>0</v>
      </c>
      <c r="N237" s="225"/>
      <c r="O237" s="225">
        <f>SUM(O238:O247)</f>
        <v>1.0995999999999999</v>
      </c>
      <c r="P237" s="225"/>
      <c r="Q237" s="225">
        <f>SUM(Q238:Q247)</f>
        <v>0</v>
      </c>
      <c r="R237" s="225"/>
      <c r="S237" s="225"/>
      <c r="T237" s="226"/>
      <c r="U237" s="225">
        <f>SUM(U238:U247)</f>
        <v>91.3</v>
      </c>
      <c r="AE237" t="s">
        <v>129</v>
      </c>
    </row>
    <row r="238" spans="1:60" outlineLevel="1">
      <c r="A238" s="213">
        <v>109</v>
      </c>
      <c r="B238" s="220" t="s">
        <v>456</v>
      </c>
      <c r="C238" s="265" t="s">
        <v>457</v>
      </c>
      <c r="D238" s="222" t="s">
        <v>149</v>
      </c>
      <c r="E238" s="228">
        <v>67.72</v>
      </c>
      <c r="F238" s="232"/>
      <c r="G238" s="233">
        <f>ROUND(E238*F238,2)</f>
        <v>0</v>
      </c>
      <c r="H238" s="232"/>
      <c r="I238" s="233">
        <f>ROUND(E238*H238,2)</f>
        <v>0</v>
      </c>
      <c r="J238" s="232"/>
      <c r="K238" s="233">
        <f>ROUND(E238*J238,2)</f>
        <v>0</v>
      </c>
      <c r="L238" s="233">
        <v>15</v>
      </c>
      <c r="M238" s="233">
        <f>G238*(1+L238/100)</f>
        <v>0</v>
      </c>
      <c r="N238" s="222">
        <v>4.8700000000000002E-3</v>
      </c>
      <c r="O238" s="222">
        <f>ROUND(E238*N238,5)</f>
        <v>0.32979999999999998</v>
      </c>
      <c r="P238" s="222">
        <v>0</v>
      </c>
      <c r="Q238" s="222">
        <f>ROUND(E238*P238,5)</f>
        <v>0</v>
      </c>
      <c r="R238" s="222"/>
      <c r="S238" s="222"/>
      <c r="T238" s="223">
        <v>1.1259999999999999</v>
      </c>
      <c r="U238" s="222">
        <f>ROUND(E238*T238,2)</f>
        <v>76.25</v>
      </c>
      <c r="V238" s="212"/>
      <c r="W238" s="212"/>
      <c r="X238" s="212"/>
      <c r="Y238" s="212"/>
      <c r="Z238" s="212"/>
      <c r="AA238" s="212"/>
      <c r="AB238" s="212"/>
      <c r="AC238" s="212"/>
      <c r="AD238" s="212"/>
      <c r="AE238" s="212" t="s">
        <v>133</v>
      </c>
      <c r="AF238" s="212"/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>
      <c r="A239" s="213"/>
      <c r="B239" s="220"/>
      <c r="C239" s="266" t="s">
        <v>458</v>
      </c>
      <c r="D239" s="224"/>
      <c r="E239" s="229">
        <v>67.72</v>
      </c>
      <c r="F239" s="233"/>
      <c r="G239" s="233"/>
      <c r="H239" s="233"/>
      <c r="I239" s="233"/>
      <c r="J239" s="233"/>
      <c r="K239" s="233"/>
      <c r="L239" s="233"/>
      <c r="M239" s="233"/>
      <c r="N239" s="222"/>
      <c r="O239" s="222"/>
      <c r="P239" s="222"/>
      <c r="Q239" s="222"/>
      <c r="R239" s="222"/>
      <c r="S239" s="222"/>
      <c r="T239" s="223"/>
      <c r="U239" s="222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142</v>
      </c>
      <c r="AF239" s="212">
        <v>0</v>
      </c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>
      <c r="A240" s="213">
        <v>110</v>
      </c>
      <c r="B240" s="220" t="s">
        <v>459</v>
      </c>
      <c r="C240" s="265" t="s">
        <v>460</v>
      </c>
      <c r="D240" s="222" t="s">
        <v>149</v>
      </c>
      <c r="E240" s="228">
        <v>67.72</v>
      </c>
      <c r="F240" s="232"/>
      <c r="G240" s="233">
        <f>ROUND(E240*F240,2)</f>
        <v>0</v>
      </c>
      <c r="H240" s="232"/>
      <c r="I240" s="233">
        <f>ROUND(E240*H240,2)</f>
        <v>0</v>
      </c>
      <c r="J240" s="232"/>
      <c r="K240" s="233">
        <f>ROUND(E240*J240,2)</f>
        <v>0</v>
      </c>
      <c r="L240" s="233">
        <v>15</v>
      </c>
      <c r="M240" s="233">
        <f>G240*(1+L240/100)</f>
        <v>0</v>
      </c>
      <c r="N240" s="222">
        <v>1.1E-4</v>
      </c>
      <c r="O240" s="222">
        <f>ROUND(E240*N240,5)</f>
        <v>7.45E-3</v>
      </c>
      <c r="P240" s="222">
        <v>0</v>
      </c>
      <c r="Q240" s="222">
        <f>ROUND(E240*P240,5)</f>
        <v>0</v>
      </c>
      <c r="R240" s="222"/>
      <c r="S240" s="222"/>
      <c r="T240" s="223">
        <v>0</v>
      </c>
      <c r="U240" s="222">
        <f>ROUND(E240*T240,2)</f>
        <v>0</v>
      </c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 t="s">
        <v>133</v>
      </c>
      <c r="AF240" s="212"/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>
      <c r="A241" s="213">
        <v>111</v>
      </c>
      <c r="B241" s="220" t="s">
        <v>461</v>
      </c>
      <c r="C241" s="265" t="s">
        <v>462</v>
      </c>
      <c r="D241" s="222" t="s">
        <v>161</v>
      </c>
      <c r="E241" s="228">
        <v>17.149999999999999</v>
      </c>
      <c r="F241" s="232"/>
      <c r="G241" s="233">
        <f>ROUND(E241*F241,2)</f>
        <v>0</v>
      </c>
      <c r="H241" s="232"/>
      <c r="I241" s="233">
        <f>ROUND(E241*H241,2)</f>
        <v>0</v>
      </c>
      <c r="J241" s="232"/>
      <c r="K241" s="233">
        <f>ROUND(E241*J241,2)</f>
        <v>0</v>
      </c>
      <c r="L241" s="233">
        <v>15</v>
      </c>
      <c r="M241" s="233">
        <f>G241*(1+L241/100)</f>
        <v>0</v>
      </c>
      <c r="N241" s="222">
        <v>4.2000000000000002E-4</v>
      </c>
      <c r="O241" s="222">
        <f>ROUND(E241*N241,5)</f>
        <v>7.1999999999999998E-3</v>
      </c>
      <c r="P241" s="222">
        <v>0</v>
      </c>
      <c r="Q241" s="222">
        <f>ROUND(E241*P241,5)</f>
        <v>0</v>
      </c>
      <c r="R241" s="222"/>
      <c r="S241" s="222"/>
      <c r="T241" s="223">
        <v>0.12</v>
      </c>
      <c r="U241" s="222">
        <f>ROUND(E241*T241,2)</f>
        <v>2.06</v>
      </c>
      <c r="V241" s="212"/>
      <c r="W241" s="212"/>
      <c r="X241" s="212"/>
      <c r="Y241" s="212"/>
      <c r="Z241" s="212"/>
      <c r="AA241" s="212"/>
      <c r="AB241" s="212"/>
      <c r="AC241" s="212"/>
      <c r="AD241" s="212"/>
      <c r="AE241" s="212" t="s">
        <v>133</v>
      </c>
      <c r="AF241" s="212"/>
      <c r="AG241" s="212"/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>
      <c r="A242" s="213"/>
      <c r="B242" s="220"/>
      <c r="C242" s="266" t="s">
        <v>463</v>
      </c>
      <c r="D242" s="224"/>
      <c r="E242" s="229">
        <v>17.149999999999999</v>
      </c>
      <c r="F242" s="233"/>
      <c r="G242" s="233"/>
      <c r="H242" s="233"/>
      <c r="I242" s="233"/>
      <c r="J242" s="233"/>
      <c r="K242" s="233"/>
      <c r="L242" s="233"/>
      <c r="M242" s="233"/>
      <c r="N242" s="222"/>
      <c r="O242" s="222"/>
      <c r="P242" s="222"/>
      <c r="Q242" s="222"/>
      <c r="R242" s="222"/>
      <c r="S242" s="222"/>
      <c r="T242" s="223"/>
      <c r="U242" s="222"/>
      <c r="V242" s="212"/>
      <c r="W242" s="212"/>
      <c r="X242" s="212"/>
      <c r="Y242" s="212"/>
      <c r="Z242" s="212"/>
      <c r="AA242" s="212"/>
      <c r="AB242" s="212"/>
      <c r="AC242" s="212"/>
      <c r="AD242" s="212"/>
      <c r="AE242" s="212" t="s">
        <v>142</v>
      </c>
      <c r="AF242" s="212">
        <v>0</v>
      </c>
      <c r="AG242" s="212"/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>
      <c r="A243" s="213">
        <v>112</v>
      </c>
      <c r="B243" s="220" t="s">
        <v>464</v>
      </c>
      <c r="C243" s="265" t="s">
        <v>465</v>
      </c>
      <c r="D243" s="222" t="s">
        <v>161</v>
      </c>
      <c r="E243" s="228">
        <v>37.130000000000003</v>
      </c>
      <c r="F243" s="232"/>
      <c r="G243" s="233">
        <f>ROUND(E243*F243,2)</f>
        <v>0</v>
      </c>
      <c r="H243" s="232"/>
      <c r="I243" s="233">
        <f>ROUND(E243*H243,2)</f>
        <v>0</v>
      </c>
      <c r="J243" s="232"/>
      <c r="K243" s="233">
        <f>ROUND(E243*J243,2)</f>
        <v>0</v>
      </c>
      <c r="L243" s="233">
        <v>15</v>
      </c>
      <c r="M243" s="233">
        <f>G243*(1+L243/100)</f>
        <v>0</v>
      </c>
      <c r="N243" s="222">
        <v>2.3000000000000001E-4</v>
      </c>
      <c r="O243" s="222">
        <f>ROUND(E243*N243,5)</f>
        <v>8.5400000000000007E-3</v>
      </c>
      <c r="P243" s="222">
        <v>0</v>
      </c>
      <c r="Q243" s="222">
        <f>ROUND(E243*P243,5)</f>
        <v>0</v>
      </c>
      <c r="R243" s="222"/>
      <c r="S243" s="222"/>
      <c r="T243" s="223">
        <v>0.12</v>
      </c>
      <c r="U243" s="222">
        <f>ROUND(E243*T243,2)</f>
        <v>4.46</v>
      </c>
      <c r="V243" s="212"/>
      <c r="W243" s="212"/>
      <c r="X243" s="212"/>
      <c r="Y243" s="212"/>
      <c r="Z243" s="212"/>
      <c r="AA243" s="212"/>
      <c r="AB243" s="212"/>
      <c r="AC243" s="212"/>
      <c r="AD243" s="212"/>
      <c r="AE243" s="212" t="s">
        <v>133</v>
      </c>
      <c r="AF243" s="212"/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>
      <c r="A244" s="213"/>
      <c r="B244" s="220"/>
      <c r="C244" s="266" t="s">
        <v>466</v>
      </c>
      <c r="D244" s="224"/>
      <c r="E244" s="229">
        <v>37.130000000000003</v>
      </c>
      <c r="F244" s="233"/>
      <c r="G244" s="233"/>
      <c r="H244" s="233"/>
      <c r="I244" s="233"/>
      <c r="J244" s="233"/>
      <c r="K244" s="233"/>
      <c r="L244" s="233"/>
      <c r="M244" s="233"/>
      <c r="N244" s="222"/>
      <c r="O244" s="222"/>
      <c r="P244" s="222"/>
      <c r="Q244" s="222"/>
      <c r="R244" s="222"/>
      <c r="S244" s="222"/>
      <c r="T244" s="223"/>
      <c r="U244" s="222"/>
      <c r="V244" s="212"/>
      <c r="W244" s="212"/>
      <c r="X244" s="212"/>
      <c r="Y244" s="212"/>
      <c r="Z244" s="212"/>
      <c r="AA244" s="212"/>
      <c r="AB244" s="212"/>
      <c r="AC244" s="212"/>
      <c r="AD244" s="212"/>
      <c r="AE244" s="212" t="s">
        <v>142</v>
      </c>
      <c r="AF244" s="212">
        <v>0</v>
      </c>
      <c r="AG244" s="212"/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2.5" outlineLevel="1">
      <c r="A245" s="213">
        <v>113</v>
      </c>
      <c r="B245" s="220" t="s">
        <v>406</v>
      </c>
      <c r="C245" s="265" t="s">
        <v>467</v>
      </c>
      <c r="D245" s="222" t="s">
        <v>149</v>
      </c>
      <c r="E245" s="228">
        <v>71.105999999999995</v>
      </c>
      <c r="F245" s="232"/>
      <c r="G245" s="233">
        <f>ROUND(E245*F245,2)</f>
        <v>0</v>
      </c>
      <c r="H245" s="232"/>
      <c r="I245" s="233">
        <f>ROUND(E245*H245,2)</f>
        <v>0</v>
      </c>
      <c r="J245" s="232"/>
      <c r="K245" s="233">
        <f>ROUND(E245*J245,2)</f>
        <v>0</v>
      </c>
      <c r="L245" s="233">
        <v>15</v>
      </c>
      <c r="M245" s="233">
        <f>G245*(1+L245/100)</f>
        <v>0</v>
      </c>
      <c r="N245" s="222">
        <v>1.0500000000000001E-2</v>
      </c>
      <c r="O245" s="222">
        <f>ROUND(E245*N245,5)</f>
        <v>0.74661</v>
      </c>
      <c r="P245" s="222">
        <v>0</v>
      </c>
      <c r="Q245" s="222">
        <f>ROUND(E245*P245,5)</f>
        <v>0</v>
      </c>
      <c r="R245" s="222"/>
      <c r="S245" s="222"/>
      <c r="T245" s="223">
        <v>0.12</v>
      </c>
      <c r="U245" s="222">
        <f>ROUND(E245*T245,2)</f>
        <v>8.5299999999999994</v>
      </c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145</v>
      </c>
      <c r="AF245" s="212"/>
      <c r="AG245" s="212"/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>
      <c r="A246" s="213"/>
      <c r="B246" s="220"/>
      <c r="C246" s="266" t="s">
        <v>468</v>
      </c>
      <c r="D246" s="224"/>
      <c r="E246" s="229">
        <v>71.105999999999995</v>
      </c>
      <c r="F246" s="233"/>
      <c r="G246" s="233"/>
      <c r="H246" s="233"/>
      <c r="I246" s="233"/>
      <c r="J246" s="233"/>
      <c r="K246" s="233"/>
      <c r="L246" s="233"/>
      <c r="M246" s="233"/>
      <c r="N246" s="222"/>
      <c r="O246" s="222"/>
      <c r="P246" s="222"/>
      <c r="Q246" s="222"/>
      <c r="R246" s="222"/>
      <c r="S246" s="222"/>
      <c r="T246" s="223"/>
      <c r="U246" s="222"/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 t="s">
        <v>142</v>
      </c>
      <c r="AF246" s="212">
        <v>0</v>
      </c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>
      <c r="A247" s="213">
        <v>114</v>
      </c>
      <c r="B247" s="220" t="s">
        <v>469</v>
      </c>
      <c r="C247" s="265" t="s">
        <v>470</v>
      </c>
      <c r="D247" s="222" t="s">
        <v>0</v>
      </c>
      <c r="E247" s="228"/>
      <c r="F247" s="232"/>
      <c r="G247" s="233">
        <f>ROUND(E247*F247,2)</f>
        <v>0</v>
      </c>
      <c r="H247" s="232"/>
      <c r="I247" s="233">
        <f>ROUND(E247*H247,2)</f>
        <v>0</v>
      </c>
      <c r="J247" s="232"/>
      <c r="K247" s="233">
        <f>ROUND(E247*J247,2)</f>
        <v>0</v>
      </c>
      <c r="L247" s="233">
        <v>15</v>
      </c>
      <c r="M247" s="233">
        <f>G247*(1+L247/100)</f>
        <v>0</v>
      </c>
      <c r="N247" s="222">
        <v>0</v>
      </c>
      <c r="O247" s="222">
        <f>ROUND(E247*N247,5)</f>
        <v>0</v>
      </c>
      <c r="P247" s="222">
        <v>0</v>
      </c>
      <c r="Q247" s="222">
        <f>ROUND(E247*P247,5)</f>
        <v>0</v>
      </c>
      <c r="R247" s="222"/>
      <c r="S247" s="222"/>
      <c r="T247" s="223">
        <v>0</v>
      </c>
      <c r="U247" s="222">
        <f>ROUND(E247*T247,2)</f>
        <v>0</v>
      </c>
      <c r="V247" s="212"/>
      <c r="W247" s="212"/>
      <c r="X247" s="212"/>
      <c r="Y247" s="212"/>
      <c r="Z247" s="212"/>
      <c r="AA247" s="212"/>
      <c r="AB247" s="212"/>
      <c r="AC247" s="212"/>
      <c r="AD247" s="212"/>
      <c r="AE247" s="212" t="s">
        <v>133</v>
      </c>
      <c r="AF247" s="212"/>
      <c r="AG247" s="212"/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>
      <c r="A248" s="214" t="s">
        <v>128</v>
      </c>
      <c r="B248" s="221" t="s">
        <v>95</v>
      </c>
      <c r="C248" s="267" t="s">
        <v>96</v>
      </c>
      <c r="D248" s="225"/>
      <c r="E248" s="230"/>
      <c r="F248" s="234"/>
      <c r="G248" s="234">
        <f>SUMIF(AE249:AE256,"&lt;&gt;NOR",G249:G256)</f>
        <v>0</v>
      </c>
      <c r="H248" s="234"/>
      <c r="I248" s="234">
        <f>SUM(I249:I256)</f>
        <v>0</v>
      </c>
      <c r="J248" s="234"/>
      <c r="K248" s="234">
        <f>SUM(K249:K256)</f>
        <v>0</v>
      </c>
      <c r="L248" s="234"/>
      <c r="M248" s="234">
        <f>SUM(M249:M256)</f>
        <v>0</v>
      </c>
      <c r="N248" s="225"/>
      <c r="O248" s="225">
        <f>SUM(O249:O256)</f>
        <v>5.6799999999999993E-3</v>
      </c>
      <c r="P248" s="225"/>
      <c r="Q248" s="225">
        <f>SUM(Q249:Q256)</f>
        <v>0</v>
      </c>
      <c r="R248" s="225"/>
      <c r="S248" s="225"/>
      <c r="T248" s="226"/>
      <c r="U248" s="225">
        <f>SUM(U249:U256)</f>
        <v>8.66</v>
      </c>
      <c r="AE248" t="s">
        <v>129</v>
      </c>
    </row>
    <row r="249" spans="1:60" outlineLevel="1">
      <c r="A249" s="213">
        <v>115</v>
      </c>
      <c r="B249" s="220" t="s">
        <v>471</v>
      </c>
      <c r="C249" s="265" t="s">
        <v>472</v>
      </c>
      <c r="D249" s="222" t="s">
        <v>149</v>
      </c>
      <c r="E249" s="228">
        <v>6.41005</v>
      </c>
      <c r="F249" s="232"/>
      <c r="G249" s="233">
        <f>ROUND(E249*F249,2)</f>
        <v>0</v>
      </c>
      <c r="H249" s="232"/>
      <c r="I249" s="233">
        <f>ROUND(E249*H249,2)</f>
        <v>0</v>
      </c>
      <c r="J249" s="232"/>
      <c r="K249" s="233">
        <f>ROUND(E249*J249,2)</f>
        <v>0</v>
      </c>
      <c r="L249" s="233">
        <v>15</v>
      </c>
      <c r="M249" s="233">
        <f>G249*(1+L249/100)</f>
        <v>0</v>
      </c>
      <c r="N249" s="222">
        <v>2.4000000000000001E-4</v>
      </c>
      <c r="O249" s="222">
        <f>ROUND(E249*N249,5)</f>
        <v>1.5399999999999999E-3</v>
      </c>
      <c r="P249" s="222">
        <v>0</v>
      </c>
      <c r="Q249" s="222">
        <f>ROUND(E249*P249,5)</f>
        <v>0</v>
      </c>
      <c r="R249" s="222"/>
      <c r="S249" s="222"/>
      <c r="T249" s="223">
        <v>0.28699999999999998</v>
      </c>
      <c r="U249" s="222">
        <f>ROUND(E249*T249,2)</f>
        <v>1.84</v>
      </c>
      <c r="V249" s="212"/>
      <c r="W249" s="212"/>
      <c r="X249" s="212"/>
      <c r="Y249" s="212"/>
      <c r="Z249" s="212"/>
      <c r="AA249" s="212"/>
      <c r="AB249" s="212"/>
      <c r="AC249" s="212"/>
      <c r="AD249" s="212"/>
      <c r="AE249" s="212" t="s">
        <v>133</v>
      </c>
      <c r="AF249" s="212"/>
      <c r="AG249" s="212"/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>
      <c r="A250" s="213"/>
      <c r="B250" s="220"/>
      <c r="C250" s="266" t="s">
        <v>473</v>
      </c>
      <c r="D250" s="224"/>
      <c r="E250" s="229">
        <v>1.4036</v>
      </c>
      <c r="F250" s="233"/>
      <c r="G250" s="233"/>
      <c r="H250" s="233"/>
      <c r="I250" s="233"/>
      <c r="J250" s="233"/>
      <c r="K250" s="233"/>
      <c r="L250" s="233"/>
      <c r="M250" s="233"/>
      <c r="N250" s="222"/>
      <c r="O250" s="222"/>
      <c r="P250" s="222"/>
      <c r="Q250" s="222"/>
      <c r="R250" s="222"/>
      <c r="S250" s="222"/>
      <c r="T250" s="223"/>
      <c r="U250" s="222"/>
      <c r="V250" s="212"/>
      <c r="W250" s="212"/>
      <c r="X250" s="212"/>
      <c r="Y250" s="212"/>
      <c r="Z250" s="212"/>
      <c r="AA250" s="212"/>
      <c r="AB250" s="212"/>
      <c r="AC250" s="212"/>
      <c r="AD250" s="212"/>
      <c r="AE250" s="212" t="s">
        <v>142</v>
      </c>
      <c r="AF250" s="212">
        <v>0</v>
      </c>
      <c r="AG250" s="212"/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>
      <c r="A251" s="213"/>
      <c r="B251" s="220"/>
      <c r="C251" s="266" t="s">
        <v>474</v>
      </c>
      <c r="D251" s="224"/>
      <c r="E251" s="229">
        <v>2.9039999999999999</v>
      </c>
      <c r="F251" s="233"/>
      <c r="G251" s="233"/>
      <c r="H251" s="233"/>
      <c r="I251" s="233"/>
      <c r="J251" s="233"/>
      <c r="K251" s="233"/>
      <c r="L251" s="233"/>
      <c r="M251" s="233"/>
      <c r="N251" s="222"/>
      <c r="O251" s="222"/>
      <c r="P251" s="222"/>
      <c r="Q251" s="222"/>
      <c r="R251" s="222"/>
      <c r="S251" s="222"/>
      <c r="T251" s="223"/>
      <c r="U251" s="222"/>
      <c r="V251" s="212"/>
      <c r="W251" s="212"/>
      <c r="X251" s="212"/>
      <c r="Y251" s="212"/>
      <c r="Z251" s="212"/>
      <c r="AA251" s="212"/>
      <c r="AB251" s="212"/>
      <c r="AC251" s="212"/>
      <c r="AD251" s="212"/>
      <c r="AE251" s="212" t="s">
        <v>142</v>
      </c>
      <c r="AF251" s="212">
        <v>0</v>
      </c>
      <c r="AG251" s="212"/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>
      <c r="A252" s="213"/>
      <c r="B252" s="220"/>
      <c r="C252" s="266" t="s">
        <v>475</v>
      </c>
      <c r="D252" s="224"/>
      <c r="E252" s="229">
        <v>0.87119999999999997</v>
      </c>
      <c r="F252" s="233"/>
      <c r="G252" s="233"/>
      <c r="H252" s="233"/>
      <c r="I252" s="233"/>
      <c r="J252" s="233"/>
      <c r="K252" s="233"/>
      <c r="L252" s="233"/>
      <c r="M252" s="233"/>
      <c r="N252" s="222"/>
      <c r="O252" s="222"/>
      <c r="P252" s="222"/>
      <c r="Q252" s="222"/>
      <c r="R252" s="222"/>
      <c r="S252" s="222"/>
      <c r="T252" s="223"/>
      <c r="U252" s="222"/>
      <c r="V252" s="212"/>
      <c r="W252" s="212"/>
      <c r="X252" s="212"/>
      <c r="Y252" s="212"/>
      <c r="Z252" s="212"/>
      <c r="AA252" s="212"/>
      <c r="AB252" s="212"/>
      <c r="AC252" s="212"/>
      <c r="AD252" s="212"/>
      <c r="AE252" s="212" t="s">
        <v>142</v>
      </c>
      <c r="AF252" s="212">
        <v>0</v>
      </c>
      <c r="AG252" s="212"/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>
      <c r="A253" s="213"/>
      <c r="B253" s="220"/>
      <c r="C253" s="266" t="s">
        <v>476</v>
      </c>
      <c r="D253" s="224"/>
      <c r="E253" s="229">
        <v>1.23125</v>
      </c>
      <c r="F253" s="233"/>
      <c r="G253" s="233"/>
      <c r="H253" s="233"/>
      <c r="I253" s="233"/>
      <c r="J253" s="233"/>
      <c r="K253" s="233"/>
      <c r="L253" s="233"/>
      <c r="M253" s="233"/>
      <c r="N253" s="222"/>
      <c r="O253" s="222"/>
      <c r="P253" s="222"/>
      <c r="Q253" s="222"/>
      <c r="R253" s="222"/>
      <c r="S253" s="222"/>
      <c r="T253" s="223"/>
      <c r="U253" s="222"/>
      <c r="V253" s="212"/>
      <c r="W253" s="212"/>
      <c r="X253" s="212"/>
      <c r="Y253" s="212"/>
      <c r="Z253" s="212"/>
      <c r="AA253" s="212"/>
      <c r="AB253" s="212"/>
      <c r="AC253" s="212"/>
      <c r="AD253" s="212"/>
      <c r="AE253" s="212" t="s">
        <v>142</v>
      </c>
      <c r="AF253" s="212">
        <v>0</v>
      </c>
      <c r="AG253" s="212"/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>
      <c r="A254" s="213">
        <v>116</v>
      </c>
      <c r="B254" s="220" t="s">
        <v>477</v>
      </c>
      <c r="C254" s="265" t="s">
        <v>478</v>
      </c>
      <c r="D254" s="222" t="s">
        <v>149</v>
      </c>
      <c r="E254" s="228">
        <v>6.41</v>
      </c>
      <c r="F254" s="232"/>
      <c r="G254" s="233">
        <f>ROUND(E254*F254,2)</f>
        <v>0</v>
      </c>
      <c r="H254" s="232"/>
      <c r="I254" s="233">
        <f>ROUND(E254*H254,2)</f>
        <v>0</v>
      </c>
      <c r="J254" s="232"/>
      <c r="K254" s="233">
        <f>ROUND(E254*J254,2)</f>
        <v>0</v>
      </c>
      <c r="L254" s="233">
        <v>15</v>
      </c>
      <c r="M254" s="233">
        <f>G254*(1+L254/100)</f>
        <v>0</v>
      </c>
      <c r="N254" s="222">
        <v>8.0000000000000007E-5</v>
      </c>
      <c r="O254" s="222">
        <f>ROUND(E254*N254,5)</f>
        <v>5.1000000000000004E-4</v>
      </c>
      <c r="P254" s="222">
        <v>0</v>
      </c>
      <c r="Q254" s="222">
        <f>ROUND(E254*P254,5)</f>
        <v>0</v>
      </c>
      <c r="R254" s="222"/>
      <c r="S254" s="222"/>
      <c r="T254" s="223">
        <v>0.156</v>
      </c>
      <c r="U254" s="222">
        <f>ROUND(E254*T254,2)</f>
        <v>1</v>
      </c>
      <c r="V254" s="212"/>
      <c r="W254" s="212"/>
      <c r="X254" s="212"/>
      <c r="Y254" s="212"/>
      <c r="Z254" s="212"/>
      <c r="AA254" s="212"/>
      <c r="AB254" s="212"/>
      <c r="AC254" s="212"/>
      <c r="AD254" s="212"/>
      <c r="AE254" s="212" t="s">
        <v>133</v>
      </c>
      <c r="AF254" s="212"/>
      <c r="AG254" s="212"/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>
      <c r="A255" s="213">
        <v>117</v>
      </c>
      <c r="B255" s="220" t="s">
        <v>479</v>
      </c>
      <c r="C255" s="265" t="s">
        <v>480</v>
      </c>
      <c r="D255" s="222" t="s">
        <v>149</v>
      </c>
      <c r="E255" s="228">
        <v>12.96</v>
      </c>
      <c r="F255" s="232"/>
      <c r="G255" s="233">
        <f>ROUND(E255*F255,2)</f>
        <v>0</v>
      </c>
      <c r="H255" s="232"/>
      <c r="I255" s="233">
        <f>ROUND(E255*H255,2)</f>
        <v>0</v>
      </c>
      <c r="J255" s="232"/>
      <c r="K255" s="233">
        <f>ROUND(E255*J255,2)</f>
        <v>0</v>
      </c>
      <c r="L255" s="233">
        <v>15</v>
      </c>
      <c r="M255" s="233">
        <f>G255*(1+L255/100)</f>
        <v>0</v>
      </c>
      <c r="N255" s="222">
        <v>2.7999999999999998E-4</v>
      </c>
      <c r="O255" s="222">
        <f>ROUND(E255*N255,5)</f>
        <v>3.63E-3</v>
      </c>
      <c r="P255" s="222">
        <v>0</v>
      </c>
      <c r="Q255" s="222">
        <f>ROUND(E255*P255,5)</f>
        <v>0</v>
      </c>
      <c r="R255" s="222"/>
      <c r="S255" s="222"/>
      <c r="T255" s="223">
        <v>0.44900000000000001</v>
      </c>
      <c r="U255" s="222">
        <f>ROUND(E255*T255,2)</f>
        <v>5.82</v>
      </c>
      <c r="V255" s="212"/>
      <c r="W255" s="212"/>
      <c r="X255" s="212"/>
      <c r="Y255" s="212"/>
      <c r="Z255" s="212"/>
      <c r="AA255" s="212"/>
      <c r="AB255" s="212"/>
      <c r="AC255" s="212"/>
      <c r="AD255" s="212"/>
      <c r="AE255" s="212" t="s">
        <v>133</v>
      </c>
      <c r="AF255" s="212"/>
      <c r="AG255" s="212"/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>
      <c r="A256" s="213"/>
      <c r="B256" s="220"/>
      <c r="C256" s="266" t="s">
        <v>416</v>
      </c>
      <c r="D256" s="224"/>
      <c r="E256" s="229">
        <v>12.96</v>
      </c>
      <c r="F256" s="233"/>
      <c r="G256" s="233"/>
      <c r="H256" s="233"/>
      <c r="I256" s="233"/>
      <c r="J256" s="233"/>
      <c r="K256" s="233"/>
      <c r="L256" s="233"/>
      <c r="M256" s="233"/>
      <c r="N256" s="222"/>
      <c r="O256" s="222"/>
      <c r="P256" s="222"/>
      <c r="Q256" s="222"/>
      <c r="R256" s="222"/>
      <c r="S256" s="222"/>
      <c r="T256" s="223"/>
      <c r="U256" s="222"/>
      <c r="V256" s="212"/>
      <c r="W256" s="212"/>
      <c r="X256" s="212"/>
      <c r="Y256" s="212"/>
      <c r="Z256" s="212"/>
      <c r="AA256" s="212"/>
      <c r="AB256" s="212"/>
      <c r="AC256" s="212"/>
      <c r="AD256" s="212"/>
      <c r="AE256" s="212" t="s">
        <v>142</v>
      </c>
      <c r="AF256" s="212">
        <v>0</v>
      </c>
      <c r="AG256" s="212"/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>
      <c r="A257" s="214" t="s">
        <v>128</v>
      </c>
      <c r="B257" s="221" t="s">
        <v>97</v>
      </c>
      <c r="C257" s="267" t="s">
        <v>98</v>
      </c>
      <c r="D257" s="225"/>
      <c r="E257" s="230"/>
      <c r="F257" s="234"/>
      <c r="G257" s="234">
        <f>SUMIF(AE258:AE265,"&lt;&gt;NOR",G258:G265)</f>
        <v>0</v>
      </c>
      <c r="H257" s="234"/>
      <c r="I257" s="234">
        <f>SUM(I258:I265)</f>
        <v>0</v>
      </c>
      <c r="J257" s="234"/>
      <c r="K257" s="234">
        <f>SUM(K258:K265)</f>
        <v>0</v>
      </c>
      <c r="L257" s="234"/>
      <c r="M257" s="234">
        <f>SUM(M258:M265)</f>
        <v>0</v>
      </c>
      <c r="N257" s="225"/>
      <c r="O257" s="225">
        <f>SUM(O258:O265)</f>
        <v>0.11038000000000001</v>
      </c>
      <c r="P257" s="225"/>
      <c r="Q257" s="225">
        <f>SUM(Q258:Q265)</f>
        <v>0</v>
      </c>
      <c r="R257" s="225"/>
      <c r="S257" s="225"/>
      <c r="T257" s="226"/>
      <c r="U257" s="225">
        <f>SUM(U258:U265)</f>
        <v>50.03</v>
      </c>
      <c r="AE257" t="s">
        <v>129</v>
      </c>
    </row>
    <row r="258" spans="1:60" outlineLevel="1">
      <c r="A258" s="213">
        <v>118</v>
      </c>
      <c r="B258" s="220" t="s">
        <v>481</v>
      </c>
      <c r="C258" s="265" t="s">
        <v>482</v>
      </c>
      <c r="D258" s="222" t="s">
        <v>149</v>
      </c>
      <c r="E258" s="228">
        <v>295.11799999999999</v>
      </c>
      <c r="F258" s="232"/>
      <c r="G258" s="233">
        <f>ROUND(E258*F258,2)</f>
        <v>0</v>
      </c>
      <c r="H258" s="232"/>
      <c r="I258" s="233">
        <f>ROUND(E258*H258,2)</f>
        <v>0</v>
      </c>
      <c r="J258" s="232"/>
      <c r="K258" s="233">
        <f>ROUND(E258*J258,2)</f>
        <v>0</v>
      </c>
      <c r="L258" s="233">
        <v>15</v>
      </c>
      <c r="M258" s="233">
        <f>G258*(1+L258/100)</f>
        <v>0</v>
      </c>
      <c r="N258" s="222">
        <v>6.9999999999999994E-5</v>
      </c>
      <c r="O258" s="222">
        <f>ROUND(E258*N258,5)</f>
        <v>2.0660000000000001E-2</v>
      </c>
      <c r="P258" s="222">
        <v>0</v>
      </c>
      <c r="Q258" s="222">
        <f>ROUND(E258*P258,5)</f>
        <v>0</v>
      </c>
      <c r="R258" s="222"/>
      <c r="S258" s="222"/>
      <c r="T258" s="223">
        <v>3.2480000000000002E-2</v>
      </c>
      <c r="U258" s="222">
        <f>ROUND(E258*T258,2)</f>
        <v>9.59</v>
      </c>
      <c r="V258" s="212"/>
      <c r="W258" s="212"/>
      <c r="X258" s="212"/>
      <c r="Y258" s="212"/>
      <c r="Z258" s="212"/>
      <c r="AA258" s="212"/>
      <c r="AB258" s="212"/>
      <c r="AC258" s="212"/>
      <c r="AD258" s="212"/>
      <c r="AE258" s="212" t="s">
        <v>133</v>
      </c>
      <c r="AF258" s="212"/>
      <c r="AG258" s="212"/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>
      <c r="A259" s="213"/>
      <c r="B259" s="220"/>
      <c r="C259" s="266" t="s">
        <v>483</v>
      </c>
      <c r="D259" s="224"/>
      <c r="E259" s="229">
        <v>295.11799999999999</v>
      </c>
      <c r="F259" s="233"/>
      <c r="G259" s="233"/>
      <c r="H259" s="233"/>
      <c r="I259" s="233"/>
      <c r="J259" s="233"/>
      <c r="K259" s="233"/>
      <c r="L259" s="233"/>
      <c r="M259" s="233"/>
      <c r="N259" s="222"/>
      <c r="O259" s="222"/>
      <c r="P259" s="222"/>
      <c r="Q259" s="222"/>
      <c r="R259" s="222"/>
      <c r="S259" s="222"/>
      <c r="T259" s="223"/>
      <c r="U259" s="222"/>
      <c r="V259" s="212"/>
      <c r="W259" s="212"/>
      <c r="X259" s="212"/>
      <c r="Y259" s="212"/>
      <c r="Z259" s="212"/>
      <c r="AA259" s="212"/>
      <c r="AB259" s="212"/>
      <c r="AC259" s="212"/>
      <c r="AD259" s="212"/>
      <c r="AE259" s="212" t="s">
        <v>142</v>
      </c>
      <c r="AF259" s="212">
        <v>0</v>
      </c>
      <c r="AG259" s="212"/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>
      <c r="A260" s="213">
        <v>119</v>
      </c>
      <c r="B260" s="220" t="s">
        <v>484</v>
      </c>
      <c r="C260" s="265" t="s">
        <v>485</v>
      </c>
      <c r="D260" s="222" t="s">
        <v>149</v>
      </c>
      <c r="E260" s="228">
        <v>127.5</v>
      </c>
      <c r="F260" s="232"/>
      <c r="G260" s="233">
        <f>ROUND(E260*F260,2)</f>
        <v>0</v>
      </c>
      <c r="H260" s="232"/>
      <c r="I260" s="233">
        <f>ROUND(E260*H260,2)</f>
        <v>0</v>
      </c>
      <c r="J260" s="232"/>
      <c r="K260" s="233">
        <f>ROUND(E260*J260,2)</f>
        <v>0</v>
      </c>
      <c r="L260" s="233">
        <v>15</v>
      </c>
      <c r="M260" s="233">
        <f>G260*(1+L260/100)</f>
        <v>0</v>
      </c>
      <c r="N260" s="222">
        <v>0</v>
      </c>
      <c r="O260" s="222">
        <f>ROUND(E260*N260,5)</f>
        <v>0</v>
      </c>
      <c r="P260" s="222">
        <v>0</v>
      </c>
      <c r="Q260" s="222">
        <f>ROUND(E260*P260,5)</f>
        <v>0</v>
      </c>
      <c r="R260" s="222"/>
      <c r="S260" s="222"/>
      <c r="T260" s="223">
        <v>6.9709999999999994E-2</v>
      </c>
      <c r="U260" s="222">
        <f>ROUND(E260*T260,2)</f>
        <v>8.89</v>
      </c>
      <c r="V260" s="212"/>
      <c r="W260" s="212"/>
      <c r="X260" s="212"/>
      <c r="Y260" s="212"/>
      <c r="Z260" s="212"/>
      <c r="AA260" s="212"/>
      <c r="AB260" s="212"/>
      <c r="AC260" s="212"/>
      <c r="AD260" s="212"/>
      <c r="AE260" s="212" t="s">
        <v>133</v>
      </c>
      <c r="AF260" s="212"/>
      <c r="AG260" s="212"/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>
      <c r="A261" s="213"/>
      <c r="B261" s="220"/>
      <c r="C261" s="266" t="s">
        <v>486</v>
      </c>
      <c r="D261" s="224"/>
      <c r="E261" s="229">
        <v>127.5</v>
      </c>
      <c r="F261" s="233"/>
      <c r="G261" s="233"/>
      <c r="H261" s="233"/>
      <c r="I261" s="233"/>
      <c r="J261" s="233"/>
      <c r="K261" s="233"/>
      <c r="L261" s="233"/>
      <c r="M261" s="233"/>
      <c r="N261" s="222"/>
      <c r="O261" s="222"/>
      <c r="P261" s="222"/>
      <c r="Q261" s="222"/>
      <c r="R261" s="222"/>
      <c r="S261" s="222"/>
      <c r="T261" s="223"/>
      <c r="U261" s="222"/>
      <c r="V261" s="212"/>
      <c r="W261" s="212"/>
      <c r="X261" s="212"/>
      <c r="Y261" s="212"/>
      <c r="Z261" s="212"/>
      <c r="AA261" s="212"/>
      <c r="AB261" s="212"/>
      <c r="AC261" s="212"/>
      <c r="AD261" s="212"/>
      <c r="AE261" s="212" t="s">
        <v>142</v>
      </c>
      <c r="AF261" s="212">
        <v>0</v>
      </c>
      <c r="AG261" s="212"/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>
      <c r="A262" s="213">
        <v>120</v>
      </c>
      <c r="B262" s="220" t="s">
        <v>487</v>
      </c>
      <c r="C262" s="265" t="s">
        <v>488</v>
      </c>
      <c r="D262" s="222" t="s">
        <v>149</v>
      </c>
      <c r="E262" s="228">
        <v>88.287999999999997</v>
      </c>
      <c r="F262" s="232"/>
      <c r="G262" s="233">
        <f>ROUND(E262*F262,2)</f>
        <v>0</v>
      </c>
      <c r="H262" s="232"/>
      <c r="I262" s="233">
        <f>ROUND(E262*H262,2)</f>
        <v>0</v>
      </c>
      <c r="J262" s="232"/>
      <c r="K262" s="233">
        <f>ROUND(E262*J262,2)</f>
        <v>0</v>
      </c>
      <c r="L262" s="233">
        <v>15</v>
      </c>
      <c r="M262" s="233">
        <f>G262*(1+L262/100)</f>
        <v>0</v>
      </c>
      <c r="N262" s="222">
        <v>2.9E-4</v>
      </c>
      <c r="O262" s="222">
        <f>ROUND(E262*N262,5)</f>
        <v>2.5600000000000001E-2</v>
      </c>
      <c r="P262" s="222">
        <v>0</v>
      </c>
      <c r="Q262" s="222">
        <f>ROUND(E262*P262,5)</f>
        <v>0</v>
      </c>
      <c r="R262" s="222"/>
      <c r="S262" s="222"/>
      <c r="T262" s="223">
        <v>0.10191</v>
      </c>
      <c r="U262" s="222">
        <f>ROUND(E262*T262,2)</f>
        <v>9</v>
      </c>
      <c r="V262" s="212"/>
      <c r="W262" s="212"/>
      <c r="X262" s="212"/>
      <c r="Y262" s="212"/>
      <c r="Z262" s="212"/>
      <c r="AA262" s="212"/>
      <c r="AB262" s="212"/>
      <c r="AC262" s="212"/>
      <c r="AD262" s="212"/>
      <c r="AE262" s="212" t="s">
        <v>133</v>
      </c>
      <c r="AF262" s="212"/>
      <c r="AG262" s="212"/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>
      <c r="A263" s="213"/>
      <c r="B263" s="220"/>
      <c r="C263" s="266" t="s">
        <v>489</v>
      </c>
      <c r="D263" s="224"/>
      <c r="E263" s="229">
        <v>88.287999999999997</v>
      </c>
      <c r="F263" s="233"/>
      <c r="G263" s="233"/>
      <c r="H263" s="233"/>
      <c r="I263" s="233"/>
      <c r="J263" s="233"/>
      <c r="K263" s="233"/>
      <c r="L263" s="233"/>
      <c r="M263" s="233"/>
      <c r="N263" s="222"/>
      <c r="O263" s="222"/>
      <c r="P263" s="222"/>
      <c r="Q263" s="222"/>
      <c r="R263" s="222"/>
      <c r="S263" s="222"/>
      <c r="T263" s="223"/>
      <c r="U263" s="222"/>
      <c r="V263" s="212"/>
      <c r="W263" s="212"/>
      <c r="X263" s="212"/>
      <c r="Y263" s="212"/>
      <c r="Z263" s="212"/>
      <c r="AA263" s="212"/>
      <c r="AB263" s="212"/>
      <c r="AC263" s="212"/>
      <c r="AD263" s="212"/>
      <c r="AE263" s="212" t="s">
        <v>142</v>
      </c>
      <c r="AF263" s="212">
        <v>0</v>
      </c>
      <c r="AG263" s="212"/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>
      <c r="A264" s="213">
        <v>121</v>
      </c>
      <c r="B264" s="220" t="s">
        <v>490</v>
      </c>
      <c r="C264" s="265" t="s">
        <v>491</v>
      </c>
      <c r="D264" s="222" t="s">
        <v>149</v>
      </c>
      <c r="E264" s="228">
        <v>206.83</v>
      </c>
      <c r="F264" s="232"/>
      <c r="G264" s="233">
        <f>ROUND(E264*F264,2)</f>
        <v>0</v>
      </c>
      <c r="H264" s="232"/>
      <c r="I264" s="233">
        <f>ROUND(E264*H264,2)</f>
        <v>0</v>
      </c>
      <c r="J264" s="232"/>
      <c r="K264" s="233">
        <f>ROUND(E264*J264,2)</f>
        <v>0</v>
      </c>
      <c r="L264" s="233">
        <v>15</v>
      </c>
      <c r="M264" s="233">
        <f>G264*(1+L264/100)</f>
        <v>0</v>
      </c>
      <c r="N264" s="222">
        <v>3.1E-4</v>
      </c>
      <c r="O264" s="222">
        <f>ROUND(E264*N264,5)</f>
        <v>6.4119999999999996E-2</v>
      </c>
      <c r="P264" s="222">
        <v>0</v>
      </c>
      <c r="Q264" s="222">
        <f>ROUND(E264*P264,5)</f>
        <v>0</v>
      </c>
      <c r="R264" s="222"/>
      <c r="S264" s="222"/>
      <c r="T264" s="223">
        <v>0.10902000000000001</v>
      </c>
      <c r="U264" s="222">
        <f>ROUND(E264*T264,2)</f>
        <v>22.55</v>
      </c>
      <c r="V264" s="212"/>
      <c r="W264" s="212"/>
      <c r="X264" s="212"/>
      <c r="Y264" s="212"/>
      <c r="Z264" s="212"/>
      <c r="AA264" s="212"/>
      <c r="AB264" s="212"/>
      <c r="AC264" s="212"/>
      <c r="AD264" s="212"/>
      <c r="AE264" s="212" t="s">
        <v>133</v>
      </c>
      <c r="AF264" s="212"/>
      <c r="AG264" s="212"/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>
      <c r="A265" s="213"/>
      <c r="B265" s="220"/>
      <c r="C265" s="266" t="s">
        <v>492</v>
      </c>
      <c r="D265" s="224"/>
      <c r="E265" s="229">
        <v>206.83</v>
      </c>
      <c r="F265" s="233"/>
      <c r="G265" s="233"/>
      <c r="H265" s="233"/>
      <c r="I265" s="233"/>
      <c r="J265" s="233"/>
      <c r="K265" s="233"/>
      <c r="L265" s="233"/>
      <c r="M265" s="233"/>
      <c r="N265" s="222"/>
      <c r="O265" s="222"/>
      <c r="P265" s="222"/>
      <c r="Q265" s="222"/>
      <c r="R265" s="222"/>
      <c r="S265" s="222"/>
      <c r="T265" s="223"/>
      <c r="U265" s="222"/>
      <c r="V265" s="212"/>
      <c r="W265" s="212"/>
      <c r="X265" s="212"/>
      <c r="Y265" s="212"/>
      <c r="Z265" s="212"/>
      <c r="AA265" s="212"/>
      <c r="AB265" s="212"/>
      <c r="AC265" s="212"/>
      <c r="AD265" s="212"/>
      <c r="AE265" s="212" t="s">
        <v>142</v>
      </c>
      <c r="AF265" s="212">
        <v>0</v>
      </c>
      <c r="AG265" s="212"/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>
      <c r="A266" s="214" t="s">
        <v>128</v>
      </c>
      <c r="B266" s="221" t="s">
        <v>99</v>
      </c>
      <c r="C266" s="267" t="s">
        <v>100</v>
      </c>
      <c r="D266" s="225"/>
      <c r="E266" s="230"/>
      <c r="F266" s="234"/>
      <c r="G266" s="234">
        <f>SUMIF(AE267:AE267,"&lt;&gt;NOR",G267:G267)</f>
        <v>0</v>
      </c>
      <c r="H266" s="234"/>
      <c r="I266" s="234">
        <f>SUM(I267:I267)</f>
        <v>0</v>
      </c>
      <c r="J266" s="234"/>
      <c r="K266" s="234">
        <f>SUM(K267:K267)</f>
        <v>0</v>
      </c>
      <c r="L266" s="234"/>
      <c r="M266" s="234">
        <f>SUM(M267:M267)</f>
        <v>0</v>
      </c>
      <c r="N266" s="225"/>
      <c r="O266" s="225">
        <f>SUM(O267:O267)</f>
        <v>0</v>
      </c>
      <c r="P266" s="225"/>
      <c r="Q266" s="225">
        <f>SUM(Q267:Q267)</f>
        <v>0</v>
      </c>
      <c r="R266" s="225"/>
      <c r="S266" s="225"/>
      <c r="T266" s="226"/>
      <c r="U266" s="225">
        <f>SUM(U267:U267)</f>
        <v>0</v>
      </c>
      <c r="AE266" t="s">
        <v>129</v>
      </c>
    </row>
    <row r="267" spans="1:60" outlineLevel="1">
      <c r="A267" s="244">
        <v>122</v>
      </c>
      <c r="B267" s="245" t="s">
        <v>493</v>
      </c>
      <c r="C267" s="269" t="s">
        <v>494</v>
      </c>
      <c r="D267" s="246" t="s">
        <v>338</v>
      </c>
      <c r="E267" s="247">
        <v>1</v>
      </c>
      <c r="F267" s="248"/>
      <c r="G267" s="249">
        <f>ROUND(E267*F267,2)</f>
        <v>0</v>
      </c>
      <c r="H267" s="248"/>
      <c r="I267" s="249">
        <f>ROUND(E267*H267,2)</f>
        <v>0</v>
      </c>
      <c r="J267" s="248"/>
      <c r="K267" s="249">
        <f>ROUND(E267*J267,2)</f>
        <v>0</v>
      </c>
      <c r="L267" s="249">
        <v>15</v>
      </c>
      <c r="M267" s="249">
        <f>G267*(1+L267/100)</f>
        <v>0</v>
      </c>
      <c r="N267" s="246">
        <v>0</v>
      </c>
      <c r="O267" s="246">
        <f>ROUND(E267*N267,5)</f>
        <v>0</v>
      </c>
      <c r="P267" s="246">
        <v>0</v>
      </c>
      <c r="Q267" s="246">
        <f>ROUND(E267*P267,5)</f>
        <v>0</v>
      </c>
      <c r="R267" s="246"/>
      <c r="S267" s="246"/>
      <c r="T267" s="250">
        <v>0</v>
      </c>
      <c r="U267" s="246">
        <f>ROUND(E267*T267,2)</f>
        <v>0</v>
      </c>
      <c r="V267" s="212"/>
      <c r="W267" s="212"/>
      <c r="X267" s="212"/>
      <c r="Y267" s="212"/>
      <c r="Z267" s="212"/>
      <c r="AA267" s="212"/>
      <c r="AB267" s="212"/>
      <c r="AC267" s="212"/>
      <c r="AD267" s="212"/>
      <c r="AE267" s="212" t="s">
        <v>133</v>
      </c>
      <c r="AF267" s="212"/>
      <c r="AG267" s="212"/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>
      <c r="A268" s="6"/>
      <c r="B268" s="7" t="s">
        <v>495</v>
      </c>
      <c r="C268" s="270" t="s">
        <v>495</v>
      </c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AC268">
        <v>15</v>
      </c>
      <c r="AD268">
        <v>21</v>
      </c>
    </row>
    <row r="269" spans="1:60">
      <c r="A269" s="251"/>
      <c r="B269" s="252">
        <v>26</v>
      </c>
      <c r="C269" s="271" t="s">
        <v>495</v>
      </c>
      <c r="D269" s="253"/>
      <c r="E269" s="253"/>
      <c r="F269" s="253"/>
      <c r="G269" s="264">
        <f>G8+G34+G44+G70+G79+G87+G90+G93+G110+G128+G130+G142+G153+G155+G157+G185+G193+G204+G211+G237+G248+G257+G266</f>
        <v>0</v>
      </c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AC269">
        <f>SUMIF(L7:L267,AC268,G7:G267)</f>
        <v>0</v>
      </c>
      <c r="AD269">
        <f>SUMIF(L7:L267,AD268,G7:G267)</f>
        <v>0</v>
      </c>
      <c r="AE269" t="s">
        <v>496</v>
      </c>
    </row>
    <row r="270" spans="1:60">
      <c r="A270" s="6"/>
      <c r="B270" s="7" t="s">
        <v>495</v>
      </c>
      <c r="C270" s="270" t="s">
        <v>495</v>
      </c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60">
      <c r="A271" s="6"/>
      <c r="B271" s="7" t="s">
        <v>495</v>
      </c>
      <c r="C271" s="270" t="s">
        <v>495</v>
      </c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60">
      <c r="A272" s="254">
        <v>33</v>
      </c>
      <c r="B272" s="254"/>
      <c r="C272" s="272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31">
      <c r="A273" s="255"/>
      <c r="B273" s="256"/>
      <c r="C273" s="273"/>
      <c r="D273" s="256"/>
      <c r="E273" s="256"/>
      <c r="F273" s="256"/>
      <c r="G273" s="257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AE273" t="s">
        <v>497</v>
      </c>
    </row>
    <row r="274" spans="1:31">
      <c r="A274" s="258"/>
      <c r="B274" s="259"/>
      <c r="C274" s="274"/>
      <c r="D274" s="259"/>
      <c r="E274" s="259"/>
      <c r="F274" s="259"/>
      <c r="G274" s="260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31">
      <c r="A275" s="258"/>
      <c r="B275" s="259"/>
      <c r="C275" s="274"/>
      <c r="D275" s="259"/>
      <c r="E275" s="259"/>
      <c r="F275" s="259"/>
      <c r="G275" s="260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</row>
    <row r="276" spans="1:31">
      <c r="A276" s="258"/>
      <c r="B276" s="259"/>
      <c r="C276" s="274"/>
      <c r="D276" s="259"/>
      <c r="E276" s="259"/>
      <c r="F276" s="259"/>
      <c r="G276" s="260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</row>
    <row r="277" spans="1:31">
      <c r="A277" s="261"/>
      <c r="B277" s="262"/>
      <c r="C277" s="275"/>
      <c r="D277" s="262"/>
      <c r="E277" s="262"/>
      <c r="F277" s="262"/>
      <c r="G277" s="263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 spans="1:31">
      <c r="A278" s="6"/>
      <c r="B278" s="7" t="s">
        <v>495</v>
      </c>
      <c r="C278" s="270" t="s">
        <v>495</v>
      </c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 spans="1:31">
      <c r="C279" s="276"/>
      <c r="AE279" t="s">
        <v>498</v>
      </c>
    </row>
  </sheetData>
  <mergeCells count="18">
    <mergeCell ref="C171:G171"/>
    <mergeCell ref="C172:G172"/>
    <mergeCell ref="C175:G175"/>
    <mergeCell ref="C177:G177"/>
    <mergeCell ref="A272:C272"/>
    <mergeCell ref="A273:G277"/>
    <mergeCell ref="C162:G162"/>
    <mergeCell ref="C164:G164"/>
    <mergeCell ref="C165:G165"/>
    <mergeCell ref="C166:G166"/>
    <mergeCell ref="C169:G169"/>
    <mergeCell ref="C170:G170"/>
    <mergeCell ref="A1:G1"/>
    <mergeCell ref="C2:G2"/>
    <mergeCell ref="C3:G3"/>
    <mergeCell ref="C4:G4"/>
    <mergeCell ref="C160:G160"/>
    <mergeCell ref="C161:G161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Dolek</cp:lastModifiedBy>
  <cp:lastPrinted>2014-02-28T09:52:57Z</cp:lastPrinted>
  <dcterms:created xsi:type="dcterms:W3CDTF">2009-04-08T07:15:50Z</dcterms:created>
  <dcterms:modified xsi:type="dcterms:W3CDTF">2020-03-10T18:03:58Z</dcterms:modified>
</cp:coreProperties>
</file>